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3.xml" ContentType="application/vnd.openxmlformats-officedocument.drawing+xml"/>
  <Override PartName="/xl/slicers/slicer1.xml" ContentType="application/vnd.ms-excel.slicer+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1"/>
  <workbookPr hidePivotFieldList="1" defaultThemeVersion="124226"/>
  <mc:AlternateContent xmlns:mc="http://schemas.openxmlformats.org/markup-compatibility/2006">
    <mc:Choice Requires="x15">
      <x15ac:absPath xmlns:x15ac="http://schemas.microsoft.com/office/spreadsheetml/2010/11/ac" url="/Users/jizen/Desktop/"/>
    </mc:Choice>
  </mc:AlternateContent>
  <xr:revisionPtr revIDLastSave="0" documentId="8_{B01AE4F8-92D1-A44B-874A-14D117007804}" xr6:coauthVersionLast="45" xr6:coauthVersionMax="45" xr10:uidLastSave="{00000000-0000-0000-0000-000000000000}"/>
  <bookViews>
    <workbookView xWindow="0" yWindow="460" windowWidth="28800" windowHeight="17020" activeTab="1" xr2:uid="{00000000-000D-0000-FFFF-FFFF00000000}"/>
  </bookViews>
  <sheets>
    <sheet name="Instructions" sheetId="4" r:id="rId1"/>
    <sheet name="BoQ Data Entry" sheetId="1" r:id="rId2"/>
    <sheet name="Program Summary" sheetId="3" r:id="rId3"/>
    <sheet name="Graph" sheetId="2" r:id="rId4"/>
    <sheet name="Do Not Use" sheetId="5" state="hidden" r:id="rId5"/>
  </sheets>
  <definedNames>
    <definedName name="_ftn1" localSheetId="1">'BoQ Data Entry'!#REF!</definedName>
    <definedName name="_ftnref1" localSheetId="1">'BoQ Data Entry'!$A$2</definedName>
    <definedName name="_xlnm.Print_Area" localSheetId="3">Graph!$B$1:$O$64</definedName>
    <definedName name="_xlnm.Print_Area" localSheetId="2">'Program Summary'!$A$1:$N$83</definedName>
    <definedName name="Slicer_Date">#N/A</definedName>
    <definedName name="Slicer_Date1">#N/A</definedName>
  </definedNames>
  <calcPr calcId="191029"/>
  <pivotCaches>
    <pivotCache cacheId="0" r:id="rId6"/>
    <pivotCache cacheId="1" r:id="rId7"/>
  </pivotCaches>
  <extLst>
    <ext xmlns:x14="http://schemas.microsoft.com/office/spreadsheetml/2009/9/main" uri="{BBE1A952-AA13-448e-AADC-164F8A28A991}">
      <x14:slicerCaches>
        <x14:slicerCache r:id="rId8"/>
        <x14:slicerCache r:id="rId9"/>
      </x14:slicerCaches>
    </ext>
    <ext xmlns:x14="http://schemas.microsoft.com/office/spreadsheetml/2009/9/main" uri="{79F54976-1DA5-4618-B147-4CDE4B953A38}">
      <x14:workbookPr/>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5" l="1"/>
  <c r="B8" i="5"/>
  <c r="B7" i="5"/>
  <c r="B6" i="5"/>
  <c r="C1" i="2"/>
  <c r="R100" i="3" l="1"/>
  <c r="Q100" i="3"/>
  <c r="P100" i="3"/>
  <c r="O100" i="3"/>
  <c r="N100" i="3"/>
  <c r="M100" i="3"/>
  <c r="L100" i="3"/>
  <c r="K100" i="3"/>
  <c r="J100" i="3"/>
  <c r="I100" i="3"/>
  <c r="H100" i="3"/>
  <c r="R99" i="3"/>
  <c r="Q99" i="3"/>
  <c r="P99" i="3"/>
  <c r="O99" i="3"/>
  <c r="N99" i="3"/>
  <c r="M99" i="3"/>
  <c r="L99" i="3"/>
  <c r="K99" i="3"/>
  <c r="J99" i="3"/>
  <c r="I99" i="3"/>
  <c r="H99" i="3"/>
  <c r="R98" i="3"/>
  <c r="Q98" i="3"/>
  <c r="P98" i="3"/>
  <c r="O98" i="3"/>
  <c r="N98" i="3"/>
  <c r="M98" i="3"/>
  <c r="L98" i="3"/>
  <c r="K98" i="3"/>
  <c r="J98" i="3"/>
  <c r="I98" i="3"/>
  <c r="H98" i="3"/>
  <c r="R97" i="3"/>
  <c r="Q97" i="3"/>
  <c r="P97" i="3"/>
  <c r="O97" i="3"/>
  <c r="N97" i="3"/>
  <c r="M97" i="3"/>
  <c r="L97" i="3"/>
  <c r="K97" i="3"/>
  <c r="J97" i="3"/>
  <c r="I97" i="3"/>
  <c r="H97" i="3"/>
  <c r="G101" i="3"/>
  <c r="G100" i="3"/>
  <c r="G99" i="3"/>
  <c r="G98" i="3"/>
  <c r="G97" i="3"/>
  <c r="R90" i="3"/>
  <c r="Q90" i="3"/>
  <c r="P90" i="3"/>
  <c r="O90" i="3"/>
  <c r="N90" i="3"/>
  <c r="M90" i="3"/>
  <c r="L90" i="3"/>
  <c r="K90" i="3"/>
  <c r="J90" i="3"/>
  <c r="I90" i="3"/>
  <c r="H90" i="3"/>
  <c r="G90" i="3"/>
  <c r="R89" i="3"/>
  <c r="Q89" i="3"/>
  <c r="P89" i="3"/>
  <c r="O89" i="3"/>
  <c r="N89" i="3"/>
  <c r="M89" i="3"/>
  <c r="L89" i="3"/>
  <c r="K89" i="3"/>
  <c r="J89" i="3"/>
  <c r="I89" i="3"/>
  <c r="H89" i="3"/>
  <c r="R88" i="3"/>
  <c r="Q88" i="3"/>
  <c r="P88" i="3"/>
  <c r="O88" i="3"/>
  <c r="N88" i="3"/>
  <c r="M88" i="3"/>
  <c r="L88" i="3"/>
  <c r="K88" i="3"/>
  <c r="J88" i="3"/>
  <c r="I88" i="3"/>
  <c r="H88" i="3"/>
  <c r="R87" i="3"/>
  <c r="Q87" i="3"/>
  <c r="P87" i="3"/>
  <c r="O87" i="3"/>
  <c r="N87" i="3"/>
  <c r="M87" i="3"/>
  <c r="L87" i="3"/>
  <c r="K87" i="3"/>
  <c r="J87" i="3"/>
  <c r="I87" i="3"/>
  <c r="H87" i="3"/>
  <c r="G87" i="3"/>
  <c r="G91" i="3"/>
  <c r="G89" i="3"/>
  <c r="G88" i="3"/>
  <c r="G78" i="3"/>
  <c r="R80" i="3"/>
  <c r="Q80" i="3"/>
  <c r="P80" i="3"/>
  <c r="O80" i="3"/>
  <c r="N80" i="3"/>
  <c r="M80" i="3"/>
  <c r="L80" i="3"/>
  <c r="K80" i="3"/>
  <c r="J80" i="3"/>
  <c r="I80" i="3"/>
  <c r="H80" i="3"/>
  <c r="R79" i="3"/>
  <c r="Q79" i="3"/>
  <c r="P79" i="3"/>
  <c r="O79" i="3"/>
  <c r="N79" i="3"/>
  <c r="M79" i="3"/>
  <c r="L79" i="3"/>
  <c r="K79" i="3"/>
  <c r="J79" i="3"/>
  <c r="J69" i="3"/>
  <c r="I79" i="3"/>
  <c r="H79" i="3"/>
  <c r="R78" i="3"/>
  <c r="Q78" i="3"/>
  <c r="P78" i="3"/>
  <c r="O78" i="3"/>
  <c r="N78" i="3"/>
  <c r="M78" i="3"/>
  <c r="L78" i="3"/>
  <c r="K78" i="3"/>
  <c r="J78" i="3"/>
  <c r="I78" i="3"/>
  <c r="H78" i="3"/>
  <c r="R77" i="3"/>
  <c r="Q77" i="3"/>
  <c r="P77" i="3"/>
  <c r="O77" i="3"/>
  <c r="N77" i="3"/>
  <c r="M77" i="3"/>
  <c r="L77" i="3"/>
  <c r="K77" i="3"/>
  <c r="J77" i="3"/>
  <c r="I77" i="3"/>
  <c r="G81" i="3"/>
  <c r="G80" i="3"/>
  <c r="G79" i="3"/>
  <c r="H77" i="3"/>
  <c r="G77" i="3"/>
  <c r="R70" i="3"/>
  <c r="R69" i="3"/>
  <c r="R68" i="3"/>
  <c r="R67" i="3"/>
  <c r="Q70" i="3"/>
  <c r="Q69" i="3"/>
  <c r="Q68" i="3"/>
  <c r="Q67" i="3"/>
  <c r="P70" i="3"/>
  <c r="P69" i="3"/>
  <c r="P68" i="3"/>
  <c r="P67" i="3"/>
  <c r="O70" i="3"/>
  <c r="O69" i="3"/>
  <c r="O68" i="3"/>
  <c r="O67" i="3"/>
  <c r="N70" i="3"/>
  <c r="N69" i="3"/>
  <c r="N68" i="3"/>
  <c r="N67" i="3"/>
  <c r="M70" i="3"/>
  <c r="M69" i="3"/>
  <c r="M68" i="3"/>
  <c r="M67" i="3"/>
  <c r="L70" i="3"/>
  <c r="L69" i="3"/>
  <c r="L68" i="3"/>
  <c r="L67" i="3"/>
  <c r="K70" i="3"/>
  <c r="K69" i="3"/>
  <c r="K68" i="3"/>
  <c r="K67" i="3"/>
  <c r="J70" i="3"/>
  <c r="J68" i="3"/>
  <c r="J67" i="3"/>
  <c r="I70" i="3"/>
  <c r="I69" i="3"/>
  <c r="I68" i="3"/>
  <c r="I67" i="3"/>
  <c r="H70" i="3"/>
  <c r="H69" i="3"/>
  <c r="H68" i="3"/>
  <c r="H67" i="3"/>
  <c r="G71" i="3"/>
  <c r="G70" i="3"/>
  <c r="G69" i="3"/>
  <c r="G68" i="3"/>
  <c r="G67" i="3"/>
  <c r="R60" i="3"/>
  <c r="R59" i="3"/>
  <c r="R58" i="3"/>
  <c r="R57" i="3"/>
  <c r="Q60" i="3"/>
  <c r="Q59" i="3"/>
  <c r="Q58" i="3"/>
  <c r="Q57" i="3"/>
  <c r="P60" i="3"/>
  <c r="P59" i="3"/>
  <c r="P58" i="3"/>
  <c r="P57" i="3"/>
  <c r="O60" i="3"/>
  <c r="O59" i="3"/>
  <c r="O58" i="3"/>
  <c r="O57" i="3"/>
  <c r="N60" i="3"/>
  <c r="N59" i="3"/>
  <c r="N58" i="3"/>
  <c r="N57" i="3"/>
  <c r="M60" i="3"/>
  <c r="M59" i="3"/>
  <c r="M58" i="3"/>
  <c r="M57" i="3"/>
  <c r="L60" i="3"/>
  <c r="L59" i="3"/>
  <c r="L58" i="3"/>
  <c r="L57" i="3"/>
  <c r="K60" i="3"/>
  <c r="K59" i="3"/>
  <c r="K58" i="3"/>
  <c r="K57" i="3"/>
  <c r="J60" i="3"/>
  <c r="J59" i="3"/>
  <c r="J58" i="3"/>
  <c r="J57" i="3"/>
  <c r="I60" i="3"/>
  <c r="I59" i="3"/>
  <c r="I58" i="3"/>
  <c r="I57" i="3"/>
  <c r="H60" i="3"/>
  <c r="H59" i="3"/>
  <c r="H58" i="3"/>
  <c r="H57" i="3"/>
  <c r="G61" i="3"/>
  <c r="G60" i="3"/>
  <c r="G59" i="3"/>
  <c r="G58" i="3"/>
  <c r="G57" i="3"/>
  <c r="E101" i="3"/>
  <c r="E100" i="3"/>
  <c r="E99" i="3"/>
  <c r="E98" i="3"/>
  <c r="E97" i="3"/>
  <c r="D101" i="3"/>
  <c r="D100" i="3"/>
  <c r="D99" i="3"/>
  <c r="D98" i="3"/>
  <c r="D97" i="3"/>
  <c r="C101" i="3"/>
  <c r="C100" i="3"/>
  <c r="C99" i="3"/>
  <c r="C98" i="3"/>
  <c r="C97" i="3"/>
  <c r="E91" i="3"/>
  <c r="E90" i="3"/>
  <c r="E89" i="3"/>
  <c r="E88" i="3"/>
  <c r="E87" i="3"/>
  <c r="D91" i="3"/>
  <c r="D90" i="3"/>
  <c r="D89" i="3"/>
  <c r="D88" i="3"/>
  <c r="D87" i="3"/>
  <c r="C91" i="3"/>
  <c r="C90" i="3"/>
  <c r="C89" i="3"/>
  <c r="C88" i="3"/>
  <c r="C87" i="3"/>
  <c r="E81" i="3"/>
  <c r="E80" i="3"/>
  <c r="E79" i="3"/>
  <c r="E78" i="3"/>
  <c r="E77" i="3"/>
  <c r="D81" i="3"/>
  <c r="D80" i="3"/>
  <c r="D79" i="3"/>
  <c r="D78" i="3"/>
  <c r="D77" i="3"/>
  <c r="C81" i="3"/>
  <c r="C80" i="3"/>
  <c r="C79" i="3"/>
  <c r="C78" i="3"/>
  <c r="C77" i="3"/>
  <c r="E71" i="3"/>
  <c r="E70" i="3"/>
  <c r="E69" i="3"/>
  <c r="E68" i="3"/>
  <c r="E67" i="3"/>
  <c r="D71" i="3"/>
  <c r="D70" i="3"/>
  <c r="D69" i="3"/>
  <c r="D68" i="3"/>
  <c r="D67" i="3"/>
  <c r="C71" i="3"/>
  <c r="C70" i="3"/>
  <c r="C69" i="3"/>
  <c r="C68" i="3"/>
  <c r="C67" i="3"/>
  <c r="E61" i="3"/>
  <c r="E60" i="3"/>
  <c r="E59" i="3"/>
  <c r="E58" i="3"/>
  <c r="E57" i="3"/>
  <c r="D61" i="3"/>
  <c r="D60" i="3"/>
  <c r="D59" i="3"/>
  <c r="D58" i="3"/>
  <c r="D57" i="3"/>
  <c r="C61" i="3"/>
  <c r="C60" i="3"/>
  <c r="C59" i="3"/>
  <c r="C58" i="3"/>
  <c r="C57" i="3"/>
  <c r="B55" i="3"/>
  <c r="B95" i="3"/>
  <c r="B85" i="3"/>
  <c r="N18" i="5"/>
  <c r="N17" i="5"/>
  <c r="N16" i="5"/>
  <c r="N15" i="5"/>
  <c r="N14" i="5"/>
  <c r="M18" i="5"/>
  <c r="M17" i="5"/>
  <c r="M16" i="5"/>
  <c r="M15" i="5"/>
  <c r="M14" i="5"/>
  <c r="L18" i="5"/>
  <c r="L17" i="5"/>
  <c r="L16" i="5"/>
  <c r="L15" i="5"/>
  <c r="L14" i="5"/>
  <c r="K18" i="5"/>
  <c r="K17" i="5"/>
  <c r="K16" i="5"/>
  <c r="K15" i="5"/>
  <c r="K14" i="5"/>
  <c r="J18" i="5"/>
  <c r="J17" i="5"/>
  <c r="J16" i="5"/>
  <c r="J15" i="5"/>
  <c r="J14" i="5"/>
  <c r="I18" i="5"/>
  <c r="I17" i="5"/>
  <c r="I16" i="5"/>
  <c r="I15" i="5"/>
  <c r="I14" i="5"/>
  <c r="H18" i="5"/>
  <c r="H17" i="5"/>
  <c r="H16" i="5"/>
  <c r="H15" i="5"/>
  <c r="H14" i="5"/>
  <c r="G18" i="5"/>
  <c r="G17" i="5"/>
  <c r="G16" i="5"/>
  <c r="G15" i="5"/>
  <c r="G14" i="5"/>
  <c r="F18" i="5"/>
  <c r="F17" i="5"/>
  <c r="F16" i="5"/>
  <c r="F15" i="5"/>
  <c r="F14" i="5"/>
  <c r="E18" i="5"/>
  <c r="E17" i="5"/>
  <c r="E16" i="5"/>
  <c r="E15" i="5"/>
  <c r="E14" i="5"/>
  <c r="D18" i="5"/>
  <c r="D17" i="5"/>
  <c r="D16" i="5"/>
  <c r="D15" i="5"/>
  <c r="D14" i="5"/>
  <c r="C18" i="5"/>
  <c r="C17" i="5"/>
  <c r="C16" i="5"/>
  <c r="C15" i="5"/>
  <c r="C14" i="5"/>
  <c r="B18" i="5"/>
  <c r="B17" i="5"/>
  <c r="B16" i="5"/>
  <c r="B15" i="5"/>
  <c r="B14" i="5"/>
  <c r="A18" i="5"/>
  <c r="A17" i="5"/>
  <c r="A16" i="5"/>
  <c r="A15" i="5"/>
  <c r="A14" i="5"/>
  <c r="A11" i="5"/>
  <c r="A12" i="5"/>
  <c r="A13" i="5"/>
  <c r="B11" i="5"/>
  <c r="C11" i="5"/>
  <c r="D11" i="5"/>
  <c r="E11" i="5"/>
  <c r="F11" i="5"/>
  <c r="G11" i="5"/>
  <c r="H11" i="5"/>
  <c r="B12" i="5"/>
  <c r="C12" i="5"/>
  <c r="D12" i="5"/>
  <c r="E12" i="5"/>
  <c r="F12" i="5"/>
  <c r="G12" i="5"/>
  <c r="H12" i="5"/>
  <c r="B13" i="5"/>
  <c r="C13" i="5"/>
  <c r="D13" i="5"/>
  <c r="E13" i="5"/>
  <c r="F13" i="5"/>
  <c r="G13" i="5"/>
  <c r="H13" i="5"/>
  <c r="E64" i="2"/>
  <c r="J23" i="3" s="1"/>
  <c r="E63" i="2"/>
  <c r="I23" i="3" s="1"/>
  <c r="E62" i="2"/>
  <c r="E61" i="2"/>
  <c r="E60" i="2"/>
  <c r="D64" i="2"/>
  <c r="J22" i="3" s="1"/>
  <c r="D63" i="2"/>
  <c r="I22" i="3" s="1"/>
  <c r="D62" i="2"/>
  <c r="D61" i="2"/>
  <c r="D60" i="2"/>
  <c r="C64" i="2"/>
  <c r="J21" i="3" s="1"/>
  <c r="C63" i="2"/>
  <c r="I21" i="3" s="1"/>
  <c r="C62" i="2"/>
  <c r="C61" i="2"/>
  <c r="C60" i="2"/>
  <c r="B64" i="2"/>
  <c r="B63" i="2"/>
  <c r="B62" i="2"/>
  <c r="B61" i="2"/>
  <c r="B60" i="2"/>
  <c r="F9" i="5"/>
  <c r="F8" i="5"/>
  <c r="F7" i="5"/>
  <c r="F6" i="5"/>
  <c r="F5" i="5"/>
  <c r="B5" i="5"/>
  <c r="E9" i="5"/>
  <c r="E8" i="5"/>
  <c r="E7" i="5"/>
  <c r="E6" i="5"/>
  <c r="E5" i="5"/>
  <c r="D9" i="5"/>
  <c r="D8" i="5"/>
  <c r="D7" i="5"/>
  <c r="D6" i="5"/>
  <c r="D5" i="5"/>
  <c r="C9" i="5"/>
  <c r="C8" i="5"/>
  <c r="C7" i="5"/>
  <c r="C6" i="5"/>
  <c r="C5" i="5"/>
  <c r="A9" i="5"/>
  <c r="A8" i="5"/>
  <c r="A7" i="5"/>
  <c r="A6" i="5"/>
  <c r="A5" i="5"/>
  <c r="I20" i="3"/>
  <c r="J20" i="3"/>
  <c r="F20" i="3"/>
  <c r="G20" i="3"/>
  <c r="H20" i="3"/>
  <c r="G37" i="3" l="1"/>
  <c r="G51" i="3"/>
  <c r="R50" i="3"/>
  <c r="Q50" i="3"/>
  <c r="P50" i="3"/>
  <c r="O50" i="3"/>
  <c r="N50" i="3"/>
  <c r="M50" i="3"/>
  <c r="L50" i="3"/>
  <c r="K50" i="3"/>
  <c r="J50" i="3"/>
  <c r="I50" i="3"/>
  <c r="H50" i="3"/>
  <c r="G50" i="3"/>
  <c r="R49" i="3"/>
  <c r="Q49" i="3"/>
  <c r="P49" i="3"/>
  <c r="O49" i="3"/>
  <c r="N49" i="3"/>
  <c r="M49" i="3"/>
  <c r="G41" i="3"/>
  <c r="R40" i="3"/>
  <c r="Q40" i="3"/>
  <c r="P40" i="3"/>
  <c r="O40" i="3"/>
  <c r="N40" i="3"/>
  <c r="M40" i="3"/>
  <c r="L40" i="3"/>
  <c r="K40" i="3"/>
  <c r="J40" i="3"/>
  <c r="I40" i="3"/>
  <c r="H40" i="3"/>
  <c r="G40" i="3"/>
  <c r="R39" i="3"/>
  <c r="Q39" i="3"/>
  <c r="P39" i="3"/>
  <c r="O39" i="3"/>
  <c r="N39" i="3"/>
  <c r="M39" i="3"/>
  <c r="G39" i="3"/>
  <c r="L39" i="3"/>
  <c r="H38" i="3"/>
  <c r="H37" i="3"/>
  <c r="I37" i="3"/>
  <c r="J37" i="3"/>
  <c r="K37" i="3"/>
  <c r="L37" i="3"/>
  <c r="M37" i="3"/>
  <c r="N37" i="3"/>
  <c r="O37" i="3"/>
  <c r="P37" i="3"/>
  <c r="Q37" i="3"/>
  <c r="R37" i="3"/>
  <c r="G38" i="3"/>
  <c r="I38" i="3"/>
  <c r="J38" i="3"/>
  <c r="K38" i="3"/>
  <c r="L38" i="3"/>
  <c r="M38" i="3"/>
  <c r="N38" i="3"/>
  <c r="O38" i="3"/>
  <c r="P38" i="3"/>
  <c r="Q38" i="3"/>
  <c r="R38" i="3"/>
  <c r="H39" i="3"/>
  <c r="I39" i="3"/>
  <c r="J39" i="3"/>
  <c r="K39" i="3"/>
  <c r="G31" i="3"/>
  <c r="R30" i="3"/>
  <c r="Q30" i="3"/>
  <c r="P30" i="3"/>
  <c r="O30" i="3"/>
  <c r="N30" i="3"/>
  <c r="M30" i="3"/>
  <c r="L30" i="3"/>
  <c r="K30" i="3"/>
  <c r="J30" i="3"/>
  <c r="I30" i="3"/>
  <c r="H30" i="3"/>
  <c r="G30" i="3"/>
  <c r="G29" i="3"/>
  <c r="R29" i="3"/>
  <c r="Q29" i="3"/>
  <c r="P29" i="3"/>
  <c r="O29" i="3"/>
  <c r="N29" i="3"/>
  <c r="M29" i="3"/>
  <c r="L29" i="3"/>
  <c r="E51" i="3"/>
  <c r="E50" i="3"/>
  <c r="E49" i="3"/>
  <c r="E48" i="3"/>
  <c r="E47" i="3"/>
  <c r="D51" i="3"/>
  <c r="D50" i="3"/>
  <c r="D49" i="3"/>
  <c r="D48" i="3"/>
  <c r="D47" i="3"/>
  <c r="C51" i="3"/>
  <c r="C50" i="3"/>
  <c r="C49" i="3"/>
  <c r="C48" i="3"/>
  <c r="C47" i="3"/>
  <c r="E41" i="3"/>
  <c r="E40" i="3"/>
  <c r="E39" i="3"/>
  <c r="E38" i="3"/>
  <c r="E37" i="3"/>
  <c r="D41" i="3"/>
  <c r="D40" i="3"/>
  <c r="D39" i="3"/>
  <c r="D38" i="3"/>
  <c r="D37" i="3"/>
  <c r="C41" i="3"/>
  <c r="C40" i="3"/>
  <c r="C39" i="3"/>
  <c r="C38" i="3"/>
  <c r="C37" i="3"/>
  <c r="E31" i="3"/>
  <c r="D31" i="3"/>
  <c r="C31" i="3"/>
  <c r="E30" i="3"/>
  <c r="E29" i="3"/>
  <c r="E28" i="3"/>
  <c r="E27" i="3"/>
  <c r="D30" i="3"/>
  <c r="D29" i="3"/>
  <c r="D28" i="3"/>
  <c r="D27" i="3"/>
  <c r="C30" i="3"/>
  <c r="C29" i="3"/>
  <c r="C28" i="3"/>
  <c r="C27" i="3"/>
  <c r="N13" i="5"/>
  <c r="M13" i="5"/>
  <c r="L13" i="5"/>
  <c r="K13" i="5"/>
  <c r="J13" i="5"/>
  <c r="I13" i="5"/>
  <c r="N12" i="5"/>
  <c r="M12" i="5"/>
  <c r="L12" i="5"/>
  <c r="K12" i="5"/>
  <c r="J12" i="5"/>
  <c r="I12" i="5"/>
  <c r="N11" i="5"/>
  <c r="M11" i="5"/>
  <c r="L11" i="5"/>
  <c r="K11" i="5"/>
  <c r="J11" i="5"/>
  <c r="I11" i="5"/>
  <c r="B59" i="2"/>
  <c r="B58" i="2"/>
  <c r="B57" i="2"/>
  <c r="F4" i="5"/>
  <c r="E4" i="5"/>
  <c r="D4" i="5"/>
  <c r="C4" i="5"/>
  <c r="B4" i="5"/>
  <c r="A4" i="5"/>
  <c r="F3" i="5"/>
  <c r="E3" i="5"/>
  <c r="D3" i="5"/>
  <c r="C3" i="5"/>
  <c r="B3" i="5"/>
  <c r="A3" i="5"/>
  <c r="F2" i="5"/>
  <c r="E2" i="5"/>
  <c r="D2" i="5"/>
  <c r="C2" i="5"/>
  <c r="B2" i="5"/>
  <c r="A2" i="5"/>
  <c r="H23" i="3"/>
  <c r="G23" i="3"/>
  <c r="F23" i="3"/>
  <c r="E59" i="2"/>
  <c r="E23" i="3" s="1"/>
  <c r="E58" i="2"/>
  <c r="D23" i="3"/>
  <c r="E57" i="2"/>
  <c r="C23" i="3" s="1"/>
  <c r="H22" i="3"/>
  <c r="G22" i="3"/>
  <c r="F22" i="3"/>
  <c r="D59" i="2"/>
  <c r="E22" i="3" s="1"/>
  <c r="D58" i="2"/>
  <c r="D22" i="3" s="1"/>
  <c r="D57" i="2"/>
  <c r="C22" i="3" s="1"/>
  <c r="H21" i="3"/>
  <c r="G21" i="3"/>
  <c r="F21" i="3"/>
  <c r="C59" i="2"/>
  <c r="E21" i="3" s="1"/>
  <c r="C58" i="2"/>
  <c r="D21" i="3" s="1"/>
  <c r="C57" i="2"/>
  <c r="C21" i="3" s="1"/>
  <c r="I28" i="3"/>
  <c r="C20" i="3"/>
  <c r="B25" i="3" s="1"/>
  <c r="D20" i="3"/>
  <c r="B35" i="3" s="1"/>
  <c r="B65" i="3"/>
  <c r="B75" i="3"/>
  <c r="E20" i="3"/>
  <c r="B45" i="3" s="1"/>
  <c r="B1" i="3"/>
  <c r="L47" i="3"/>
  <c r="I29" i="3"/>
  <c r="H28" i="3"/>
  <c r="R27" i="3"/>
  <c r="L27" i="3"/>
  <c r="G27" i="3"/>
  <c r="L49" i="3"/>
  <c r="K49" i="3"/>
  <c r="J49" i="3"/>
  <c r="I49" i="3"/>
  <c r="H49" i="3"/>
  <c r="G49" i="3"/>
  <c r="R48" i="3"/>
  <c r="Q48" i="3"/>
  <c r="P48" i="3"/>
  <c r="O48" i="3"/>
  <c r="N48" i="3"/>
  <c r="M48" i="3"/>
  <c r="L48" i="3"/>
  <c r="K48" i="3"/>
  <c r="J48" i="3"/>
  <c r="I48" i="3"/>
  <c r="H48" i="3"/>
  <c r="G48" i="3"/>
  <c r="R47" i="3"/>
  <c r="Q47" i="3"/>
  <c r="P47" i="3"/>
  <c r="O47" i="3"/>
  <c r="N47" i="3"/>
  <c r="M47" i="3"/>
  <c r="K47" i="3"/>
  <c r="J47" i="3"/>
  <c r="I47" i="3"/>
  <c r="H47" i="3"/>
  <c r="G47" i="3"/>
  <c r="R28" i="3"/>
  <c r="Q28" i="3"/>
  <c r="K29" i="3"/>
  <c r="P28" i="3"/>
  <c r="H29" i="3"/>
  <c r="J29" i="3"/>
  <c r="O27" i="3"/>
  <c r="P27" i="3"/>
  <c r="Q27" i="3"/>
  <c r="G28" i="3"/>
  <c r="J28" i="3"/>
  <c r="K28" i="3"/>
  <c r="L28" i="3"/>
  <c r="M28" i="3"/>
  <c r="N28" i="3"/>
  <c r="O28" i="3"/>
  <c r="N27" i="3"/>
  <c r="M27" i="3"/>
  <c r="K27" i="3"/>
  <c r="J27" i="3"/>
  <c r="I27" i="3"/>
  <c r="H27" i="3"/>
  <c r="C3" i="2"/>
</calcChain>
</file>

<file path=xl/sharedStrings.xml><?xml version="1.0" encoding="utf-8"?>
<sst xmlns="http://schemas.openxmlformats.org/spreadsheetml/2006/main" count="276" uniqueCount="160">
  <si>
    <t>State Leadership Benchmarks of Quality:
Implementing Evidence-Based Practices Statewide</t>
  </si>
  <si>
    <t>version 2.0</t>
  </si>
  <si>
    <t>March, 2019</t>
  </si>
  <si>
    <t>Developed by: Myrna Veguilla, MSMS, MPH</t>
  </si>
  <si>
    <t>Questions/Concerns: veguilla@usf.edu</t>
  </si>
  <si>
    <t>Click here for data entry tutorial</t>
  </si>
  <si>
    <t>Instructions</t>
  </si>
  <si>
    <t>Enter the names  of the team members completing the BoQs</t>
  </si>
  <si>
    <r>
      <t xml:space="preserve">State Leadership Team Benchmarks of Quality:
</t>
    </r>
    <r>
      <rPr>
        <b/>
        <sz val="14"/>
        <color theme="1"/>
        <rFont val="Arial"/>
        <family val="2"/>
      </rPr>
      <t>Implementing Evidence-Based Practices Statewide</t>
    </r>
  </si>
  <si>
    <t>Team Members:</t>
  </si>
  <si>
    <r>
      <t>Not In Place = 0</t>
    </r>
    <r>
      <rPr>
        <sz val="10"/>
        <rFont val="Arial"/>
        <family val="2"/>
      </rPr>
      <t>,</t>
    </r>
    <r>
      <rPr>
        <sz val="10"/>
        <color indexed="10"/>
        <rFont val="Arial"/>
        <family val="2"/>
      </rPr>
      <t xml:space="preserve"> </t>
    </r>
    <r>
      <rPr>
        <sz val="10"/>
        <color indexed="36"/>
        <rFont val="Arial"/>
        <family val="2"/>
      </rPr>
      <t>Emerging/Needs Improvement = 1</t>
    </r>
    <r>
      <rPr>
        <sz val="10"/>
        <rFont val="Arial"/>
        <family val="2"/>
      </rPr>
      <t>,</t>
    </r>
    <r>
      <rPr>
        <sz val="10"/>
        <color indexed="30"/>
        <rFont val="Arial"/>
        <family val="2"/>
      </rPr>
      <t xml:space="preserve"> In Place = 2</t>
    </r>
  </si>
  <si>
    <t>Critical Elements</t>
  </si>
  <si>
    <t>Indicator #</t>
  </si>
  <si>
    <t>Benchmarks of Quality</t>
  </si>
  <si>
    <t>Who</t>
  </si>
  <si>
    <t>12/19/16</t>
  </si>
  <si>
    <t>2/21/17</t>
  </si>
  <si>
    <t>9/18/18</t>
  </si>
  <si>
    <t>7/31/19</t>
  </si>
  <si>
    <t>Rationale for rating</t>
  </si>
  <si>
    <t>&lt;-- Type in Date</t>
  </si>
  <si>
    <t>State Leadership Team (SLT)</t>
  </si>
  <si>
    <t>SLT Membership and Logistics</t>
  </si>
  <si>
    <t>The SLT has written criteria for membership which ensures broad representation from a range of stakeholders, programs, and agencies (e.g., early childhood special education, early intervention, higher education, Head Start, families, child care, mental health). [Planning Stage]</t>
  </si>
  <si>
    <t>The SLT establishes a clear, written mission/vision [Planning Stage]</t>
  </si>
  <si>
    <t>State Leadership Team members are able to clearly communicate the vision and mission of the State Leadership Team. [Planning Stage]</t>
  </si>
  <si>
    <t>The SLT adopts written ground rules and logistics including criteria for membership, no substitutes at meetings, agreeing to decisions made in ones’ absence, all agencies will share resources, all members attend Pyramid Model training, uses effective meeting strategies to ensure meetings are engaging and all members’ voices are heard [Planning Stage]</t>
  </si>
  <si>
    <t>have rules - not always followed. Needs review possible revision</t>
  </si>
  <si>
    <t>The SLT records decisions from each SLT meeting. [Every Stage]</t>
  </si>
  <si>
    <t>The SLT evaluates each meeting and uses the data to improve meetings (see SLT Meeting Planning and Evaluation Package). [Every Stage]</t>
  </si>
  <si>
    <t>The SLT achieves consistent attendance and quality of meetings (75% average attendance over the year; and at least an average of 4 on the 5-point meeting evaluations). [Every Stage]</t>
  </si>
  <si>
    <t>The SLT meets at least monthly during Planning and Implementation Stages and as needed during the Scale-up Stage. [Every Stage]</t>
  </si>
  <si>
    <t>The SLT has a process in place for membership succession within their own agencies (replacing themselves) that ensures continued commitment, understanding, and progress of State Team work. [Sustainability planning, beginning with the Planning Stage]</t>
  </si>
  <si>
    <t>no plan for succession, process is in writing, not happening, whos responsibility is it to replace a member, review policy</t>
  </si>
  <si>
    <t>The SLT has process in place for orienting new members. [Beginning with Planning Stage]</t>
  </si>
  <si>
    <t>Action Planning</t>
  </si>
  <si>
    <t>SLT develops an action plan that includes objectives related to all critical elements of these benchmarks. The action plan guides the work of the Team including designation of work groups, if necessary. The action plan has both short- and long-term objectives. [Every Stage]</t>
  </si>
  <si>
    <t>The SLT reviews the action plan and updates their progress at each meeting. The action plan has an evaluation component for each action item and the evaluation is reviewed at each meeting. [Every Stage]</t>
  </si>
  <si>
    <t>The SLT includes in the action plan sustainability and scale-up objectives and strategies for increasing the number of settings and services using the Pyramid Model with the goal of achieving statewide, high-fidelity implementation over time. [Every Stage]</t>
  </si>
  <si>
    <t>The SLT action plan includes strategies for institutionalizing and embedding the Pyramid Model into state infrastructures such as Quality Rating Systems and Early Learning Guidelines, etc. [Sustainability planning &amp; Scale-up Stage]</t>
  </si>
  <si>
    <t>The SLT annually reviews its mission/vision statement, action-plan outcomes and other evaluation data, SLT membership, ground rules, and logistics, and makes revisions as necessary. The annual review includes a celebration of accomplishments. [Every Stage]</t>
  </si>
  <si>
    <t>SLT Coordination and Staffing</t>
  </si>
  <si>
    <t>A SLT member serves as Team Coordinator or Chair (i.e., lead contact) to represent the Team and work with staff to facilitate the work of the SLT and to coordinate Practitioner and Program communication. [Planning Stage]</t>
  </si>
  <si>
    <t>The Pyramid Model initiative and SLT are supported by staff funded to implement the work. [Beginning with Initial Implementation Stage]</t>
  </si>
  <si>
    <t xml:space="preserve">some funding in place, PDG limited funds, </t>
  </si>
  <si>
    <t>The SLT’s sustainability and scale-up planning (in action plan) includes adequate and appropriate professional and administrative staffing. [Beginning with Planning Stage]</t>
  </si>
  <si>
    <t>SLT Funding</t>
  </si>
  <si>
    <t>The SLT identifies funding sources to cover activities for at least three years including additional Program Coaches and sites. [Sustainability planning &amp; Scale-up Stage]</t>
  </si>
  <si>
    <t>SLT members contribute resources for the work of the action plan (staffing, materials, training, etc.). [Every Stage]</t>
  </si>
  <si>
    <t>SLT Communication &amp; Visibility</t>
  </si>
  <si>
    <t>The SLT develops an annual written report on the progress and outcome data and distributes it to programs, funders, and policy makers. [Beginning with Initial Implementation]</t>
  </si>
  <si>
    <t>need to look at other states annual reports, what do we have and what are striving for, PDG funds for PMC person to write it, 1st report might be an intro to the work not data driven, use as communication piece</t>
  </si>
  <si>
    <t>The SLT identifies and implements dissemination strategies to ensure that stakeholders are kept aware of activities and accomplishments (e.g., website, newsletter, conferences). [Every Stage]</t>
  </si>
  <si>
    <t>website available, not well known, some materials have been developed</t>
  </si>
  <si>
    <t>The SLT develops a written awareness and marketing plan that includes a presentation (e.g., presentation based on annual data and report) to policy makers and current and potential funders. It is used to recruit programs and individuals to participate in the Pyramid Model initiative. [Initial Implementation Stage]</t>
  </si>
  <si>
    <t>Authority, Priority, and Communication Linkages</t>
  </si>
  <si>
    <t>The Pyramid Model aligns with the goals and objectives of each agency represented on the SLT [Every Stage]</t>
  </si>
  <si>
    <t>Each SLT representative is authorized to make decisions for their agency related to the Pyramid Model initiative and/or is able to return a decision to the SLT within two-weeks. [Every Stage]</t>
  </si>
  <si>
    <t>SLT members engage in activities within their agency that result in support for the Pyramid Model iitiative (e.g., succession planning, presenting annual reports, orientation presentations). [Every Stage]</t>
  </si>
  <si>
    <t>PD or Communication work group? Might have a draft, lack of engagement in those activities, just emerging within agencies</t>
  </si>
  <si>
    <t>The SLT develops written communication protocols for regular feedback from staff who are charged with implementing the Pyramid Model as well as the Program Coaches, demonstration sites, implementation sites, and communities. The protocols focus on bringing to light any challenges that need to be attended to by the SLT and that cannot be resolved by individual programs or staff. [Initial Implementation Stage]</t>
  </si>
  <si>
    <t>Family Engagement</t>
  </si>
  <si>
    <t>Family Participation and Communication</t>
  </si>
  <si>
    <t>The SLT includes representation from family organizations. [Planning Stage]</t>
  </si>
  <si>
    <t>only 1 represented, could others come to the table for workgroups</t>
  </si>
  <si>
    <t>The SLT makes training opportunities related to the Pyramid Model available for families. [Every Stage]</t>
  </si>
  <si>
    <t>iSocial building framework, Project Launch, Head Start, including families in meaningful ways</t>
  </si>
  <si>
    <t>The SLT develops and employs mechanisms for communicating with families about the initiative. [Every Stage]</t>
  </si>
  <si>
    <t>Tip sheets, social media sites, disseminating the work and getting it out</t>
  </si>
  <si>
    <t>The SLT develops mechanisms for family members to provide feedback at least annually on the quality of the Pyramid Model experienced by their children. [Every Stage]</t>
  </si>
  <si>
    <t>iSocial has a family survey, positive solutions for families</t>
  </si>
  <si>
    <t>Implementation and Demonstration Programs/Sites</t>
  </si>
  <si>
    <t>Implementation Programs/Sites</t>
  </si>
  <si>
    <t>The SLT develops readiness criteria, recruitment and selection procedures, and MOUs for programs participating in the initiative as Implementation Programs/Sites. Implementation Programs/Sites have a Program Leadership Team and at least one Practitioner coach [Initial Implementation Stage]</t>
  </si>
  <si>
    <t>materials have been pulled together</t>
  </si>
  <si>
    <t>Demonstration Programs/Sites</t>
  </si>
  <si>
    <t>The SLT has recruitment and selection process and MOUs for Demonstration Programs/Sites and partners with them to provide data that show the effectiveness of the Pyramid Model. The sites provide tours and information for interested parties. Demonstration sites are selected from the Implementation programs/sites [Initial Implementation Stage]</t>
  </si>
  <si>
    <t>happening in pockets, workgroups are gathering information</t>
  </si>
  <si>
    <t>Implementation Communities</t>
  </si>
  <si>
    <t>The SLT (where appropriate) develops readiness criteria, recruitment and acceptance procedures, and MOUs for community entities to participate in the initiative. All participating communities agree to have a Community Leadership Team and Program Coaches to support Program Leadership Teams and Practitioner Coaches. [Scale-up Stage]</t>
  </si>
  <si>
    <t>different groups have separate MOUs etc.Community BOQ's need updating, need to get to the SLT</t>
  </si>
  <si>
    <t>The SLT develops statewide capacity (funding, staffing) for training and supporting new Program and Community Leadership Teams and Program Coaches in the high-fidelity adoption and implementation process while continuing to support the high fidelity of the original implementation and demonstration programs. [Implementation &amp; Scale-up Stage]</t>
  </si>
  <si>
    <t>some programs are there but not state wide, level of awareness amongst SLT members</t>
  </si>
  <si>
    <t>Professional Development</t>
  </si>
  <si>
    <t>Program Coaches</t>
  </si>
  <si>
    <t>The SLT establishes a statewide network of professional-development (PD) experts to build and sustain high-fidelity implementation to serve as Program Coaches and to support Practitioner Coaches. [Implementation Stage]</t>
  </si>
  <si>
    <t>need master cadre, some things in place</t>
  </si>
  <si>
    <t>The SLT develops an identification process, recruitment and acceptance criteria, and MOUs for Program Coaches.[Initial Implementation Stage]</t>
  </si>
  <si>
    <t>Process (Systems) coaches, want one consistant state wide database</t>
  </si>
  <si>
    <t>The SLT develops statewide Pyramid Model training capacity that includes providing ongoing training and support for Program Coaches who, in turn, train and support community and program staff and Leadership Teams. [Implementation Stage]</t>
  </si>
  <si>
    <t>The SLT creates and puts in place a quality-assurance mechanism (e.g., certification, approval) to ensure that Program Coaches are able to provide training in the Pyramid Model accurately and effectively; and that Practitioner Coaches are able to coach practitioners to implementation fidelity resulting in success for children, families and providers [Implementation Stage]</t>
  </si>
  <si>
    <t>need to develop a master cadre of people w/ different skill sets, Is that our goal to have Program Coaches providing PM training? Quality Assurance mechanism</t>
  </si>
  <si>
    <t>The SLT implements a plan ensuring that programs and communities statewide have access to Program Coaches, including necessary resources and on-site coaching that result in high-fidelity implementation and sustainability of the Pyramid Model. [Implementation Stage]</t>
  </si>
  <si>
    <t>Ongoing Support and Technical Assistance</t>
  </si>
  <si>
    <t>The SLT employs a technical-assistance plan for ongoing support and resources for the Program Coaches, demonstration sites, implementation sites and communities to ensure high-fidelity implementation and sustainability. Such support includes planning for turn-over and succession of key individuals. [Sustainability planning &amp; Scale-up Stage]</t>
  </si>
  <si>
    <t>A Program Coach is available to meet at least twice a month with each emerging Program Leadership Team (emerging teams are teams that have not met the high-fidelity implementation criteria) face to face or by distance. [Implementation Stage]</t>
  </si>
  <si>
    <t>time frame could be once a month, it is happening in some areas</t>
  </si>
  <si>
    <t>A Program Coach is available to meet at least monthly by distance and quarterly face to face with Program Leadership Teams who have been implementing the Pyramid Model for at least one year with high fidelity. [Sustainability planning]</t>
  </si>
  <si>
    <t>iSocial  has some sites that are there</t>
  </si>
  <si>
    <t>Evaluation/Data-Based Decision Making</t>
  </si>
  <si>
    <t>Data-Based Decision Making</t>
  </si>
  <si>
    <t>All programs, communities, and Program Coaches submit the data agreed upon in their respective MOUs. [Implementation Stage &amp; Sustainability planning]</t>
  </si>
  <si>
    <t>iSocial sites, not a full state wide story</t>
  </si>
  <si>
    <t>Training, materials, and support are available to Program Coaches, programs, and communities on what data to collect, why, and how to use the data for making decisions for improving outcomes for children, providers, programs, and communities as well as how to submit the data. [Every Stage]</t>
  </si>
  <si>
    <t>iSocial, need common elements state wide, need to pull the data, how do you use it?</t>
  </si>
  <si>
    <t>A process is in place for programs and communities to enter and summarize the data elements above as well as training on how to use the data for program improvement. [Every Stage]</t>
  </si>
  <si>
    <t>use iSocial infastructure</t>
  </si>
  <si>
    <t>A process is in place for the SLT to access the data or summaries of the data described above. The SLT uses these data as part of their action plan for regular evaluation as well as the annual evaluation report. [Every Stage]</t>
  </si>
  <si>
    <t>The SLT annually prepares an evaluation report that describes: a) the extent to which program- and community-wide high-fidelity adoption is being implemented, sustained, and scaled-up; b) the impact of program-wide adoption and/or community-wide adoption on child, provider, and program outcomes; and c) the impact of training and coaching. The SLT uses the evaluation report for their own progress monitoring and planning as well as for providing a public report on outcomes [Every Stage]</t>
  </si>
  <si>
    <t>The SLT provides a public celebration of outcomes and accomplishments annually. [Every Stage]</t>
  </si>
  <si>
    <t>Report Date:</t>
  </si>
  <si>
    <r>
      <t xml:space="preserve">Percent of Indicators </t>
    </r>
    <r>
      <rPr>
        <sz val="12"/>
        <color indexed="10"/>
        <rFont val="Calibri"/>
        <family val="2"/>
      </rPr>
      <t>Not in Place</t>
    </r>
  </si>
  <si>
    <r>
      <t xml:space="preserve">Percent of Indicators </t>
    </r>
    <r>
      <rPr>
        <sz val="12"/>
        <color indexed="62"/>
        <rFont val="Calibri"/>
        <family val="2"/>
      </rPr>
      <t>Emerging/Needs Improvement</t>
    </r>
  </si>
  <si>
    <r>
      <t xml:space="preserve">Percent of Indicators </t>
    </r>
    <r>
      <rPr>
        <sz val="12"/>
        <color indexed="57"/>
        <rFont val="Calibri"/>
        <family val="2"/>
      </rPr>
      <t>In Place</t>
    </r>
  </si>
  <si>
    <t># of Indicators</t>
  </si>
  <si>
    <t>Not in Place</t>
  </si>
  <si>
    <t>Emerging/Needs Improvement</t>
  </si>
  <si>
    <t>In Place</t>
  </si>
  <si>
    <t>Benchmarks Not In Place:</t>
  </si>
  <si>
    <t>State Leadership Team</t>
  </si>
  <si>
    <t>Evaluation/Data-Based Decision-Making</t>
  </si>
  <si>
    <t>myrnaboq</t>
  </si>
  <si>
    <t>To Refresh Data, click on the chart and a new tab will appear on the command Ribbon above called "PIVOTCHART TOOLS." Select the "Analyze" tab. Select the down arrow to the  "REFRESH" option. Select "REFRESH ALL." Do this each time you enter new data.</t>
  </si>
  <si>
    <t>Dates</t>
  </si>
  <si>
    <t xml:space="preserve">State Leadership Team </t>
  </si>
  <si>
    <t xml:space="preserve">Family Engagement </t>
  </si>
  <si>
    <t xml:space="preserve">Implementation and Demonstration Programs/Sites </t>
  </si>
  <si>
    <t xml:space="preserve">Professional Development </t>
  </si>
  <si>
    <t xml:space="preserve">Evaluation/Data-Based Decision Making </t>
  </si>
  <si>
    <t>Date</t>
  </si>
  <si>
    <t>Not In Place</t>
  </si>
  <si>
    <t>Sub-Elements</t>
  </si>
  <si>
    <t xml:space="preserve">SLT Membership and Logistics </t>
  </si>
  <si>
    <t xml:space="preserve">Action Planning </t>
  </si>
  <si>
    <t xml:space="preserve">SLT Coordination and Staffing </t>
  </si>
  <si>
    <t xml:space="preserve">SLT Funding </t>
  </si>
  <si>
    <t xml:space="preserve">SLT Communication and Visibility </t>
  </si>
  <si>
    <t xml:space="preserve">Authority, Priority, and Communication Linkages </t>
  </si>
  <si>
    <t xml:space="preserve">Family Participation and Communication </t>
  </si>
  <si>
    <t xml:space="preserve">Implementation Programs/Sites </t>
  </si>
  <si>
    <t xml:space="preserve">Demonstration Programs/Sites </t>
  </si>
  <si>
    <t xml:space="preserve">Implementation Communities </t>
  </si>
  <si>
    <t xml:space="preserve">Program Coaches </t>
  </si>
  <si>
    <t xml:space="preserve">Ongoing Support and Technical Assistance </t>
  </si>
  <si>
    <t xml:space="preserve">Data-Based Decision Making </t>
  </si>
  <si>
    <t>DO NOT TYPE INTO THIS TAB!</t>
  </si>
  <si>
    <t>SLT Communication and Visibility</t>
  </si>
  <si>
    <t>Date 6</t>
  </si>
  <si>
    <t>Date 7</t>
  </si>
  <si>
    <t>Date 8</t>
  </si>
  <si>
    <t>not engrained, no deep understanding; 12/20: SLT members know the general concepts but "it doesn't roll of the tongue"</t>
  </si>
  <si>
    <t>reflect on mtgs - possibly not using data. Formal tool could be used; 12/20: review/revise eval form and determine schedule for use</t>
  </si>
  <si>
    <t>core team looks at attenance, not at 75%; 12/20: include % participation on monthly meeting notes; determine follow up strategies as needed; are we missing any key players?</t>
  </si>
  <si>
    <t>SLT does not have an action plan, workgrouops have action plans, SLT needs to determine priorities; 12/20: workgroup action plans not enough; core team needs to develop action plan with overarching set of goals to build a single system</t>
  </si>
  <si>
    <t>12/20: No SLT action plan</t>
  </si>
  <si>
    <t>annual review of mission and vision, no action plan and data review, core team does a lot of that work; 12/20: Core Team should review annually and provide SLT with recommended updates; post BoQ on webpage</t>
  </si>
  <si>
    <t>JMI role is limited, facilitation happens; 12/20: much progress made but still need to address coordination; "the field" isn't clear on the "who"</t>
  </si>
  <si>
    <t>parts of the system are there; 12/20: Rob noted unrealistic expectation</t>
  </si>
  <si>
    <t>not financial resources; 12/20: need to clarify expectations; how much money do we need?</t>
  </si>
  <si>
    <t>12/20/20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</si>
</sst>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40" x14ac:knownFonts="1">
    <font>
      <sz val="11"/>
      <color theme="1"/>
      <name val="Calibri"/>
      <family val="2"/>
      <scheme val="minor"/>
    </font>
    <font>
      <sz val="10"/>
      <color indexed="10"/>
      <name val="Arial"/>
      <family val="2"/>
    </font>
    <font>
      <sz val="10"/>
      <color indexed="36"/>
      <name val="Arial"/>
      <family val="2"/>
    </font>
    <font>
      <sz val="10"/>
      <name val="Arial"/>
      <family val="2"/>
    </font>
    <font>
      <sz val="10"/>
      <color indexed="30"/>
      <name val="Arial"/>
      <family val="2"/>
    </font>
    <font>
      <sz val="12"/>
      <color indexed="62"/>
      <name val="Calibri"/>
      <family val="2"/>
    </font>
    <font>
      <sz val="12"/>
      <color indexed="10"/>
      <name val="Calibri"/>
      <family val="2"/>
    </font>
    <font>
      <sz val="12"/>
      <color indexed="57"/>
      <name val="Calibri"/>
      <family val="2"/>
    </font>
    <font>
      <sz val="11"/>
      <color theme="1"/>
      <name val="Calibri"/>
      <family val="2"/>
      <scheme val="minor"/>
    </font>
    <font>
      <sz val="11"/>
      <color theme="1"/>
      <name val="Arial"/>
      <family val="2"/>
    </font>
    <font>
      <b/>
      <sz val="11"/>
      <color theme="1"/>
      <name val="Arial"/>
      <family val="2"/>
    </font>
    <font>
      <sz val="12"/>
      <color theme="1"/>
      <name val="Arial"/>
      <family val="2"/>
    </font>
    <font>
      <sz val="12"/>
      <color theme="1"/>
      <name val="Calibri"/>
      <family val="2"/>
      <scheme val="minor"/>
    </font>
    <font>
      <b/>
      <sz val="11"/>
      <name val="Calibri"/>
      <family val="2"/>
      <scheme val="minor"/>
    </font>
    <font>
      <sz val="11"/>
      <color rgb="FFC00000"/>
      <name val="Calibri"/>
      <family val="2"/>
      <scheme val="minor"/>
    </font>
    <font>
      <b/>
      <sz val="11"/>
      <color theme="1"/>
      <name val="Calibri"/>
      <family val="2"/>
      <scheme val="minor"/>
    </font>
    <font>
      <sz val="11"/>
      <color rgb="FF0070C0"/>
      <name val="Calibri"/>
      <family val="2"/>
      <scheme val="minor"/>
    </font>
    <font>
      <sz val="11"/>
      <color rgb="FF00B050"/>
      <name val="Calibri"/>
      <family val="2"/>
      <scheme val="minor"/>
    </font>
    <font>
      <b/>
      <sz val="12"/>
      <color theme="5"/>
      <name val="Calibri"/>
      <family val="2"/>
      <scheme val="minor"/>
    </font>
    <font>
      <b/>
      <sz val="12"/>
      <color theme="4"/>
      <name val="Calibri"/>
      <family val="2"/>
      <scheme val="minor"/>
    </font>
    <font>
      <b/>
      <sz val="12"/>
      <color theme="6"/>
      <name val="Calibri"/>
      <family val="2"/>
      <scheme val="minor"/>
    </font>
    <font>
      <sz val="9"/>
      <color theme="0"/>
      <name val="Calibri"/>
      <family val="2"/>
      <scheme val="minor"/>
    </font>
    <font>
      <i/>
      <sz val="11"/>
      <color theme="1"/>
      <name val="Calibri"/>
      <family val="2"/>
      <scheme val="minor"/>
    </font>
    <font>
      <b/>
      <i/>
      <sz val="11"/>
      <color theme="5"/>
      <name val="Arial"/>
      <family val="2"/>
    </font>
    <font>
      <i/>
      <sz val="11"/>
      <color theme="5"/>
      <name val="Calibri"/>
      <family val="2"/>
      <scheme val="minor"/>
    </font>
    <font>
      <i/>
      <sz val="9"/>
      <color theme="1"/>
      <name val="Calibri"/>
      <family val="2"/>
      <scheme val="minor"/>
    </font>
    <font>
      <b/>
      <sz val="12"/>
      <color theme="1"/>
      <name val="Arial"/>
      <family val="2"/>
    </font>
    <font>
      <b/>
      <sz val="16"/>
      <color theme="1"/>
      <name val="Calibri"/>
      <family val="2"/>
      <scheme val="minor"/>
    </font>
    <font>
      <sz val="11"/>
      <color rgb="FFFF0000"/>
      <name val="Calibri"/>
      <family val="2"/>
      <scheme val="minor"/>
    </font>
    <font>
      <b/>
      <i/>
      <sz val="11"/>
      <color theme="1"/>
      <name val="Calibri"/>
      <family val="2"/>
      <scheme val="minor"/>
    </font>
    <font>
      <b/>
      <sz val="11"/>
      <color rgb="FFC00000"/>
      <name val="Calibri"/>
      <family val="2"/>
      <scheme val="minor"/>
    </font>
    <font>
      <b/>
      <sz val="16"/>
      <color theme="1"/>
      <name val="Arial"/>
      <family val="2"/>
    </font>
    <font>
      <sz val="10"/>
      <color rgb="FFFF0000"/>
      <name val="Arial"/>
      <family val="2"/>
    </font>
    <font>
      <b/>
      <sz val="24"/>
      <color theme="1"/>
      <name val="Calibri"/>
      <family val="2"/>
      <scheme val="minor"/>
    </font>
    <font>
      <b/>
      <sz val="14"/>
      <color theme="1"/>
      <name val="Arial"/>
      <family val="2"/>
    </font>
    <font>
      <i/>
      <sz val="11"/>
      <color theme="1"/>
      <name val="Arial"/>
      <family val="2"/>
    </font>
    <font>
      <i/>
      <sz val="12"/>
      <color theme="1"/>
      <name val="Arial"/>
      <family val="2"/>
    </font>
    <font>
      <sz val="11"/>
      <name val="Calibri"/>
      <family val="2"/>
      <scheme val="minor"/>
    </font>
    <font>
      <u/>
      <sz val="11"/>
      <color theme="10"/>
      <name val="Calibri"/>
      <family val="2"/>
      <scheme val="minor"/>
    </font>
    <font>
      <sz val="11"/>
      <color theme="4"/>
      <name val="Calibri"/>
      <family val="2"/>
      <scheme val="minor"/>
    </font>
  </fonts>
  <fills count="13">
    <fill>
      <patternFill patternType="none"/>
    </fill>
    <fill>
      <patternFill patternType="gray125"/>
    </fill>
    <fill>
      <patternFill patternType="solid">
        <fgColor theme="8" tint="0.79998168889431442"/>
        <bgColor indexed="65"/>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rgb="FFF1E76B"/>
        <bgColor indexed="64"/>
      </patternFill>
    </fill>
    <fill>
      <patternFill patternType="solid">
        <fgColor rgb="FFFFFFCC"/>
        <bgColor indexed="64"/>
      </patternFill>
    </fill>
  </fills>
  <borders count="28">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top style="thin">
        <color indexed="64"/>
      </top>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top style="thin">
        <color indexed="64"/>
      </top>
      <bottom style="medium">
        <color indexed="64"/>
      </bottom>
      <diagonal/>
    </border>
    <border>
      <left/>
      <right style="hair">
        <color indexed="64"/>
      </right>
      <top/>
      <bottom/>
      <diagonal/>
    </border>
    <border>
      <left/>
      <right style="hair">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hair">
        <color indexed="64"/>
      </right>
      <top style="medium">
        <color indexed="64"/>
      </top>
      <bottom/>
      <diagonal/>
    </border>
    <border>
      <left/>
      <right/>
      <top/>
      <bottom style="medium">
        <color indexed="64"/>
      </bottom>
      <diagonal/>
    </border>
    <border>
      <left/>
      <right/>
      <top style="medium">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top/>
      <bottom style="hair">
        <color auto="1"/>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right style="hair">
        <color indexed="64"/>
      </right>
      <top style="hair">
        <color indexed="64"/>
      </top>
      <bottom style="hair">
        <color indexed="64"/>
      </bottom>
      <diagonal/>
    </border>
    <border>
      <left style="hair">
        <color indexed="64"/>
      </left>
      <right style="hair">
        <color indexed="64"/>
      </right>
      <top/>
      <bottom/>
      <diagonal/>
    </border>
  </borders>
  <cellStyleXfs count="4">
    <xf numFmtId="0" fontId="0" fillId="0" borderId="0"/>
    <xf numFmtId="0" fontId="8" fillId="2" borderId="0" applyNumberFormat="0" applyBorder="0" applyAlignment="0" applyProtection="0"/>
    <xf numFmtId="9" fontId="8" fillId="0" borderId="0" applyFont="0" applyFill="0" applyBorder="0" applyAlignment="0" applyProtection="0"/>
    <xf numFmtId="0" fontId="38" fillId="0" borderId="0" applyNumberFormat="0" applyFill="0" applyBorder="0" applyAlignment="0" applyProtection="0"/>
  </cellStyleXfs>
  <cellXfs count="153">
    <xf numFmtId="0" fontId="0" fillId="0" borderId="0" xfId="0"/>
    <xf numFmtId="0" fontId="9" fillId="0" borderId="0" xfId="0" applyFont="1"/>
    <xf numFmtId="0" fontId="10" fillId="0" borderId="0" xfId="0" applyFont="1"/>
    <xf numFmtId="0" fontId="9" fillId="0" borderId="0" xfId="0" applyFont="1" applyAlignment="1">
      <alignment horizontal="center" vertical="center"/>
    </xf>
    <xf numFmtId="0" fontId="12" fillId="0" borderId="0" xfId="0" applyFont="1" applyAlignment="1">
      <alignment vertical="center" wrapText="1"/>
    </xf>
    <xf numFmtId="0" fontId="12" fillId="0" borderId="0" xfId="0" applyFont="1" applyAlignment="1">
      <alignment horizontal="right" vertical="center" wrapText="1"/>
    </xf>
    <xf numFmtId="0" fontId="12" fillId="0" borderId="9" xfId="0" applyFont="1" applyBorder="1" applyAlignment="1">
      <alignment horizontal="right" vertical="center" wrapText="1"/>
    </xf>
    <xf numFmtId="0" fontId="0" fillId="0" borderId="0" xfId="0" applyAlignment="1">
      <alignment horizontal="center"/>
    </xf>
    <xf numFmtId="0" fontId="13" fillId="3" borderId="10" xfId="0" applyFont="1" applyFill="1" applyBorder="1" applyAlignment="1">
      <alignment horizontal="center" vertical="center" wrapText="1"/>
    </xf>
    <xf numFmtId="9" fontId="8" fillId="0" borderId="0" xfId="2" applyAlignment="1">
      <alignment horizontal="center"/>
    </xf>
    <xf numFmtId="9" fontId="8" fillId="0" borderId="9" xfId="2" applyBorder="1" applyAlignment="1">
      <alignment horizontal="center"/>
    </xf>
    <xf numFmtId="49" fontId="0" fillId="0" borderId="0" xfId="0" applyNumberFormat="1"/>
    <xf numFmtId="0" fontId="0" fillId="0" borderId="9" xfId="0" applyBorder="1" applyAlignment="1">
      <alignment horizontal="center"/>
    </xf>
    <xf numFmtId="49" fontId="0" fillId="0" borderId="10" xfId="0" applyNumberFormat="1" applyBorder="1" applyAlignment="1">
      <alignment horizontal="center" vertical="center" wrapText="1"/>
    </xf>
    <xf numFmtId="0" fontId="14" fillId="0" borderId="0" xfId="0" applyFont="1" applyAlignment="1">
      <alignment horizontal="center"/>
    </xf>
    <xf numFmtId="0" fontId="14" fillId="0" borderId="0" xfId="0" applyFont="1"/>
    <xf numFmtId="14" fontId="13" fillId="3" borderId="10" xfId="0" applyNumberFormat="1" applyFont="1" applyFill="1" applyBorder="1" applyAlignment="1">
      <alignment horizontal="center" vertical="center" wrapText="1"/>
    </xf>
    <xf numFmtId="0" fontId="15" fillId="2" borderId="10" xfId="1" applyFont="1" applyBorder="1" applyAlignment="1">
      <alignment horizontal="center" vertical="center" wrapText="1"/>
    </xf>
    <xf numFmtId="0" fontId="14" fillId="0" borderId="0" xfId="0" applyFont="1" applyAlignment="1">
      <alignment horizontal="center" vertical="center"/>
    </xf>
    <xf numFmtId="0" fontId="16" fillId="0" borderId="0" xfId="0" applyFont="1" applyAlignment="1">
      <alignment horizontal="center" vertical="center"/>
    </xf>
    <xf numFmtId="0" fontId="18" fillId="0" borderId="10" xfId="0" applyFont="1" applyBorder="1" applyAlignment="1">
      <alignment horizontal="center" vertical="center" wrapText="1"/>
    </xf>
    <xf numFmtId="0" fontId="19" fillId="0" borderId="10" xfId="0" applyFont="1" applyBorder="1" applyAlignment="1">
      <alignment horizontal="center" vertical="center" wrapText="1"/>
    </xf>
    <xf numFmtId="0" fontId="20" fillId="0" borderId="10" xfId="0" applyFont="1" applyBorder="1" applyAlignment="1">
      <alignment horizontal="center" vertical="center" wrapText="1"/>
    </xf>
    <xf numFmtId="0" fontId="21" fillId="0" borderId="0" xfId="0" applyFont="1"/>
    <xf numFmtId="0" fontId="22" fillId="0" borderId="0" xfId="0" applyFont="1"/>
    <xf numFmtId="22" fontId="22" fillId="0" borderId="0" xfId="0" applyNumberFormat="1" applyFont="1" applyAlignment="1">
      <alignment horizontal="left"/>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5" xfId="0" applyFont="1" applyBorder="1" applyAlignment="1" applyProtection="1">
      <alignment horizontal="center" vertical="center"/>
      <protection locked="0"/>
    </xf>
    <xf numFmtId="22" fontId="22" fillId="0" borderId="0" xfId="0" applyNumberFormat="1" applyFont="1"/>
    <xf numFmtId="0" fontId="23" fillId="0" borderId="0" xfId="0" applyFont="1"/>
    <xf numFmtId="0" fontId="25" fillId="0" borderId="0" xfId="0" applyFont="1"/>
    <xf numFmtId="0" fontId="9" fillId="0" borderId="19" xfId="0" applyFont="1" applyBorder="1" applyAlignment="1" applyProtection="1">
      <alignment horizontal="center" vertical="center"/>
      <protection locked="0"/>
    </xf>
    <xf numFmtId="0" fontId="26" fillId="0" borderId="18" xfId="0" applyFont="1" applyBorder="1" applyAlignment="1">
      <alignment horizontal="center" vertical="center" wrapText="1"/>
    </xf>
    <xf numFmtId="0" fontId="9" fillId="0" borderId="21" xfId="0" applyFont="1" applyBorder="1" applyAlignment="1" applyProtection="1">
      <alignment horizontal="center" vertical="center"/>
      <protection locked="0"/>
    </xf>
    <xf numFmtId="0" fontId="26" fillId="0" borderId="20" xfId="0" applyFont="1" applyBorder="1" applyAlignment="1">
      <alignment horizontal="center" vertical="center" wrapText="1"/>
    </xf>
    <xf numFmtId="0" fontId="10" fillId="0" borderId="0" xfId="0" applyFont="1" applyAlignment="1">
      <alignment horizontal="center" vertical="center"/>
    </xf>
    <xf numFmtId="49" fontId="10" fillId="11" borderId="11" xfId="0" applyNumberFormat="1" applyFont="1" applyFill="1" applyBorder="1" applyAlignment="1" applyProtection="1">
      <alignment horizontal="center" vertical="center"/>
      <protection locked="0"/>
    </xf>
    <xf numFmtId="0" fontId="10" fillId="3" borderId="6" xfId="0" applyFont="1" applyFill="1" applyBorder="1" applyAlignment="1">
      <alignment horizontal="center" vertical="center"/>
    </xf>
    <xf numFmtId="0" fontId="10" fillId="3" borderId="6" xfId="0" applyFont="1" applyFill="1" applyBorder="1" applyAlignment="1">
      <alignment horizontal="center" vertical="center" wrapText="1"/>
    </xf>
    <xf numFmtId="0" fontId="35" fillId="0" borderId="0" xfId="0" applyFont="1" applyAlignment="1">
      <alignment horizontal="center" vertical="center" wrapText="1"/>
    </xf>
    <xf numFmtId="0" fontId="15" fillId="9" borderId="10" xfId="1" applyFont="1" applyFill="1" applyBorder="1" applyAlignment="1">
      <alignment horizontal="center" vertical="center" wrapText="1"/>
    </xf>
    <xf numFmtId="0" fontId="15" fillId="10" borderId="10" xfId="1" applyFont="1" applyFill="1" applyBorder="1" applyAlignment="1">
      <alignment horizontal="center" vertical="center" wrapText="1"/>
    </xf>
    <xf numFmtId="0" fontId="0" fillId="0" borderId="0" xfId="0" pivotButton="1" applyAlignment="1">
      <alignment horizontal="center"/>
    </xf>
    <xf numFmtId="164" fontId="0" fillId="0" borderId="3" xfId="0" applyNumberFormat="1" applyBorder="1" applyAlignment="1">
      <alignment horizontal="left"/>
    </xf>
    <xf numFmtId="0" fontId="17" fillId="0" borderId="0" xfId="0" applyFont="1" applyAlignment="1">
      <alignment horizontal="center" vertical="center"/>
    </xf>
    <xf numFmtId="164" fontId="0" fillId="0" borderId="16" xfId="0" applyNumberFormat="1" applyBorder="1" applyAlignment="1">
      <alignment horizontal="left"/>
    </xf>
    <xf numFmtId="0" fontId="14" fillId="0" borderId="16" xfId="0" applyFont="1" applyBorder="1" applyAlignment="1">
      <alignment horizontal="center" vertical="center"/>
    </xf>
    <xf numFmtId="0" fontId="16" fillId="0" borderId="16" xfId="0" applyFont="1" applyBorder="1" applyAlignment="1">
      <alignment horizontal="center" vertical="center"/>
    </xf>
    <xf numFmtId="0" fontId="17" fillId="0" borderId="16" xfId="0" applyFont="1" applyBorder="1" applyAlignment="1">
      <alignment horizontal="center" vertical="center"/>
    </xf>
    <xf numFmtId="2" fontId="0" fillId="0" borderId="3" xfId="0" applyNumberFormat="1" applyBorder="1" applyAlignment="1">
      <alignment horizontal="center" vertical="center"/>
    </xf>
    <xf numFmtId="2" fontId="0" fillId="0" borderId="16" xfId="0" applyNumberFormat="1" applyBorder="1" applyAlignment="1">
      <alignment horizontal="center" vertical="center"/>
    </xf>
    <xf numFmtId="0" fontId="0" fillId="0" borderId="22" xfId="0" applyBorder="1" applyAlignment="1">
      <alignment horizontal="left"/>
    </xf>
    <xf numFmtId="2" fontId="0" fillId="0" borderId="22" xfId="0" applyNumberFormat="1" applyBorder="1" applyAlignment="1">
      <alignment horizontal="center"/>
    </xf>
    <xf numFmtId="0" fontId="0" fillId="0" borderId="16" xfId="0" applyBorder="1" applyAlignment="1">
      <alignment horizontal="left"/>
    </xf>
    <xf numFmtId="2" fontId="0" fillId="0" borderId="16" xfId="0" applyNumberFormat="1" applyBorder="1" applyAlignment="1">
      <alignment horizontal="center"/>
    </xf>
    <xf numFmtId="0" fontId="24" fillId="0" borderId="0" xfId="0" applyFont="1" applyAlignment="1">
      <alignment vertical="center" wrapText="1"/>
    </xf>
    <xf numFmtId="0" fontId="0" fillId="0" borderId="0" xfId="0" applyAlignment="1">
      <alignment wrapText="1"/>
    </xf>
    <xf numFmtId="0" fontId="0" fillId="0" borderId="0" xfId="0" pivotButton="1" applyAlignment="1">
      <alignment horizontal="center" vertical="center" wrapText="1"/>
    </xf>
    <xf numFmtId="0" fontId="0" fillId="0" borderId="16" xfId="0" applyBorder="1" applyAlignment="1">
      <alignment horizontal="left" vertical="center" wrapText="1"/>
    </xf>
    <xf numFmtId="0" fontId="0" fillId="0" borderId="9" xfId="0" pivotButton="1" applyBorder="1" applyAlignment="1">
      <alignment horizontal="center"/>
    </xf>
    <xf numFmtId="0" fontId="27" fillId="6" borderId="0" xfId="0" applyFont="1" applyFill="1" applyAlignment="1">
      <alignment horizontal="center" wrapText="1"/>
    </xf>
    <xf numFmtId="0" fontId="36" fillId="5" borderId="5" xfId="0" applyFont="1" applyFill="1" applyBorder="1" applyAlignment="1" applyProtection="1">
      <alignment horizontal="center" vertical="center" wrapText="1"/>
      <protection locked="0"/>
    </xf>
    <xf numFmtId="0" fontId="36" fillId="5" borderId="1" xfId="0" applyFont="1" applyFill="1" applyBorder="1" applyAlignment="1" applyProtection="1">
      <alignment horizontal="center" vertical="center" wrapText="1"/>
      <protection locked="0"/>
    </xf>
    <xf numFmtId="0" fontId="36" fillId="5" borderId="4" xfId="0" applyFont="1" applyFill="1" applyBorder="1" applyAlignment="1" applyProtection="1">
      <alignment horizontal="center" vertical="center" wrapText="1"/>
      <protection locked="0"/>
    </xf>
    <xf numFmtId="0" fontId="36" fillId="5" borderId="2" xfId="0" applyFont="1" applyFill="1" applyBorder="1" applyAlignment="1" applyProtection="1">
      <alignment horizontal="center" vertical="center" wrapText="1"/>
      <protection locked="0"/>
    </xf>
    <xf numFmtId="0" fontId="36" fillId="5" borderId="21" xfId="0" applyFont="1" applyFill="1" applyBorder="1" applyAlignment="1" applyProtection="1">
      <alignment horizontal="center" vertical="center" wrapText="1"/>
      <protection locked="0"/>
    </xf>
    <xf numFmtId="0" fontId="35" fillId="5" borderId="19" xfId="0" applyFont="1" applyFill="1" applyBorder="1" applyAlignment="1" applyProtection="1">
      <alignment horizontal="center" vertical="center" wrapText="1"/>
      <protection locked="0"/>
    </xf>
    <xf numFmtId="14" fontId="0" fillId="0" borderId="0" xfId="0" applyNumberFormat="1"/>
    <xf numFmtId="0" fontId="28" fillId="0" borderId="0" xfId="0" applyFont="1" applyAlignment="1">
      <alignment vertical="center" wrapText="1"/>
    </xf>
    <xf numFmtId="0" fontId="0" fillId="9" borderId="3" xfId="0" applyFill="1" applyBorder="1" applyAlignment="1">
      <alignment vertical="center" wrapText="1"/>
    </xf>
    <xf numFmtId="0" fontId="14" fillId="9" borderId="2" xfId="0" applyFont="1" applyFill="1" applyBorder="1" applyAlignment="1">
      <alignment horizontal="center"/>
    </xf>
    <xf numFmtId="0" fontId="14" fillId="9" borderId="1" xfId="0" applyFont="1" applyFill="1" applyBorder="1" applyAlignment="1">
      <alignment horizontal="center"/>
    </xf>
    <xf numFmtId="0" fontId="0" fillId="10" borderId="0" xfId="0" applyFill="1" applyAlignment="1">
      <alignment vertical="center" wrapText="1"/>
    </xf>
    <xf numFmtId="0" fontId="14" fillId="10" borderId="1" xfId="0" applyFont="1" applyFill="1" applyBorder="1" applyAlignment="1">
      <alignment horizontal="center"/>
    </xf>
    <xf numFmtId="0" fontId="0" fillId="7" borderId="0" xfId="0" applyFill="1" applyAlignment="1">
      <alignment vertical="center" wrapText="1"/>
    </xf>
    <xf numFmtId="0" fontId="14" fillId="7" borderId="1" xfId="0" applyFont="1" applyFill="1" applyBorder="1" applyAlignment="1">
      <alignment horizontal="center"/>
    </xf>
    <xf numFmtId="0" fontId="0" fillId="8" borderId="0" xfId="0" applyFill="1" applyAlignment="1">
      <alignment vertical="center" wrapText="1"/>
    </xf>
    <xf numFmtId="0" fontId="14" fillId="8" borderId="1" xfId="0" applyFont="1" applyFill="1" applyBorder="1" applyAlignment="1">
      <alignment horizontal="center"/>
    </xf>
    <xf numFmtId="0" fontId="12" fillId="12" borderId="9" xfId="0" applyFont="1" applyFill="1" applyBorder="1" applyAlignment="1">
      <alignment vertical="center" wrapText="1"/>
    </xf>
    <xf numFmtId="0" fontId="14" fillId="12" borderId="1" xfId="0" applyFont="1" applyFill="1" applyBorder="1" applyAlignment="1">
      <alignment horizontal="center"/>
    </xf>
    <xf numFmtId="0" fontId="0" fillId="0" borderId="0" xfId="0" applyProtection="1">
      <protection locked="0"/>
    </xf>
    <xf numFmtId="0" fontId="11" fillId="0" borderId="1" xfId="0" applyFont="1" applyBorder="1" applyAlignment="1">
      <alignment vertical="center" wrapText="1"/>
    </xf>
    <xf numFmtId="0" fontId="9" fillId="0" borderId="0" xfId="0" applyFont="1" applyAlignment="1">
      <alignment horizontal="center" vertical="center" wrapText="1"/>
    </xf>
    <xf numFmtId="0" fontId="11" fillId="0" borderId="5" xfId="0" applyFont="1" applyBorder="1" applyAlignment="1">
      <alignment vertical="center" wrapText="1"/>
    </xf>
    <xf numFmtId="0" fontId="9" fillId="0" borderId="19" xfId="0" applyFont="1" applyBorder="1" applyAlignment="1">
      <alignment horizontal="lef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21" xfId="0" applyFont="1" applyBorder="1" applyAlignment="1">
      <alignment vertical="center" wrapText="1"/>
    </xf>
    <xf numFmtId="0" fontId="9" fillId="0" borderId="0" xfId="0" applyFont="1" applyAlignment="1">
      <alignment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49" fontId="10" fillId="11" borderId="11" xfId="0" applyNumberFormat="1" applyFont="1" applyFill="1" applyBorder="1" applyAlignment="1" applyProtection="1">
      <alignment horizontal="center" vertical="center" wrapText="1"/>
      <protection locked="0"/>
    </xf>
    <xf numFmtId="0" fontId="9" fillId="0" borderId="0" xfId="0" applyFont="1" applyAlignment="1">
      <alignment horizontal="left" vertical="center" wrapText="1"/>
    </xf>
    <xf numFmtId="0" fontId="9" fillId="0" borderId="5" xfId="0" applyFont="1" applyBorder="1" applyAlignment="1" applyProtection="1">
      <alignment horizontal="left" vertical="center" wrapText="1"/>
      <protection locked="0"/>
    </xf>
    <xf numFmtId="0" fontId="9" fillId="0" borderId="1" xfId="0" applyFont="1" applyBorder="1" applyAlignment="1" applyProtection="1">
      <alignment horizontal="left" vertical="center" wrapText="1"/>
      <protection locked="0"/>
    </xf>
    <xf numFmtId="0" fontId="9" fillId="0" borderId="19" xfId="0" applyFont="1" applyBorder="1" applyAlignment="1" applyProtection="1">
      <alignment horizontal="left" vertical="center" wrapText="1"/>
      <protection locked="0"/>
    </xf>
    <xf numFmtId="0" fontId="9" fillId="0" borderId="2"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21" xfId="0" applyFont="1" applyBorder="1" applyAlignment="1" applyProtection="1">
      <alignment horizontal="left" vertical="center" wrapText="1"/>
      <protection locked="0"/>
    </xf>
    <xf numFmtId="0" fontId="9" fillId="0" borderId="27" xfId="0" applyFont="1" applyBorder="1" applyAlignment="1" applyProtection="1">
      <alignment horizontal="center" vertical="center"/>
      <protection locked="0"/>
    </xf>
    <xf numFmtId="0" fontId="39" fillId="0" borderId="16" xfId="0" applyFont="1" applyBorder="1" applyAlignment="1">
      <alignment horizontal="center" vertical="center"/>
    </xf>
    <xf numFmtId="0" fontId="9" fillId="6" borderId="4" xfId="0" applyFont="1" applyFill="1" applyBorder="1" applyAlignment="1" applyProtection="1">
      <alignment horizontal="center" vertical="center"/>
      <protection locked="0"/>
    </xf>
    <xf numFmtId="0" fontId="27" fillId="0" borderId="0" xfId="0" applyFont="1" applyAlignment="1">
      <alignment horizontal="left"/>
    </xf>
    <xf numFmtId="0" fontId="28" fillId="0" borderId="0" xfId="0" applyFont="1" applyAlignment="1">
      <alignment horizontal="center" vertical="center" wrapText="1"/>
    </xf>
    <xf numFmtId="0" fontId="33" fillId="0" borderId="0" xfId="0" applyFont="1" applyAlignment="1">
      <alignment horizontal="center" vertical="center" wrapText="1"/>
    </xf>
    <xf numFmtId="0" fontId="33" fillId="0" borderId="0" xfId="0" applyFont="1" applyAlignment="1">
      <alignment horizontal="center" vertical="center"/>
    </xf>
    <xf numFmtId="0" fontId="29" fillId="0" borderId="0" xfId="0" applyFont="1" applyAlignment="1">
      <alignment horizontal="center" vertical="center"/>
    </xf>
    <xf numFmtId="14" fontId="29" fillId="0" borderId="0" xfId="0" applyNumberFormat="1" applyFont="1" applyAlignment="1">
      <alignment horizontal="center" vertical="center"/>
    </xf>
    <xf numFmtId="0" fontId="0" fillId="0" borderId="0" xfId="0" applyAlignment="1" applyProtection="1">
      <alignment horizontal="center"/>
      <protection locked="0"/>
    </xf>
    <xf numFmtId="0" fontId="0" fillId="0" borderId="0" xfId="0" applyAlignment="1" applyProtection="1">
      <alignment horizontal="center" vertical="center"/>
      <protection locked="0"/>
    </xf>
    <xf numFmtId="0" fontId="38" fillId="0" borderId="0" xfId="3" applyAlignment="1" applyProtection="1">
      <alignment horizontal="center"/>
      <protection locked="0"/>
    </xf>
    <xf numFmtId="0" fontId="26" fillId="0" borderId="14" xfId="0" applyFont="1" applyBorder="1" applyAlignment="1">
      <alignment horizontal="center" vertical="center" wrapText="1"/>
    </xf>
    <xf numFmtId="0" fontId="26" fillId="0" borderId="0" xfId="0" applyFont="1" applyAlignment="1">
      <alignment horizontal="center" vertical="center" wrapText="1"/>
    </xf>
    <xf numFmtId="0" fontId="26" fillId="0" borderId="13" xfId="0" applyFont="1" applyBorder="1" applyAlignment="1">
      <alignment horizontal="center" vertical="center" wrapText="1"/>
    </xf>
    <xf numFmtId="0" fontId="26" fillId="4" borderId="20" xfId="0" applyFont="1" applyFill="1" applyBorder="1" applyAlignment="1">
      <alignment horizontal="center" vertical="center" wrapText="1"/>
    </xf>
    <xf numFmtId="0" fontId="26" fillId="9" borderId="20" xfId="0" applyFont="1" applyFill="1" applyBorder="1" applyAlignment="1">
      <alignment horizontal="center" vertical="center" wrapText="1"/>
    </xf>
    <xf numFmtId="0" fontId="26" fillId="10" borderId="20"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0" xfId="0" applyFont="1" applyAlignment="1">
      <alignment horizontal="center" vertical="center" wrapText="1"/>
    </xf>
    <xf numFmtId="0" fontId="10" fillId="0" borderId="1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26" fillId="0" borderId="12"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7" xfId="0" applyFont="1" applyBorder="1" applyAlignment="1">
      <alignment horizontal="center" vertical="center" wrapText="1"/>
    </xf>
    <xf numFmtId="0" fontId="26" fillId="7" borderId="20" xfId="0" applyFont="1" applyFill="1" applyBorder="1" applyAlignment="1">
      <alignment horizontal="center" vertical="center" wrapText="1"/>
    </xf>
    <xf numFmtId="0" fontId="26" fillId="8" borderId="20" xfId="0" applyFont="1" applyFill="1" applyBorder="1" applyAlignment="1">
      <alignment horizontal="center" vertical="center" wrapText="1"/>
    </xf>
    <xf numFmtId="0" fontId="35" fillId="0" borderId="9" xfId="0" applyFont="1" applyBorder="1" applyAlignment="1" applyProtection="1">
      <alignment horizontal="left"/>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2" fillId="12" borderId="17" xfId="0" applyFont="1" applyFill="1" applyBorder="1" applyAlignment="1">
      <alignment horizontal="center" vertical="center"/>
    </xf>
    <xf numFmtId="0" fontId="15" fillId="3" borderId="10" xfId="0" applyFont="1" applyFill="1" applyBorder="1" applyAlignment="1">
      <alignment horizontal="center"/>
    </xf>
    <xf numFmtId="49" fontId="30" fillId="5" borderId="23" xfId="0" applyNumberFormat="1" applyFont="1" applyFill="1" applyBorder="1" applyAlignment="1">
      <alignment horizontal="center" vertical="center"/>
    </xf>
    <xf numFmtId="49" fontId="30" fillId="5" borderId="24" xfId="0" applyNumberFormat="1" applyFont="1" applyFill="1" applyBorder="1" applyAlignment="1">
      <alignment horizontal="center" vertical="center"/>
    </xf>
    <xf numFmtId="49" fontId="30" fillId="5" borderId="25" xfId="0" applyNumberFormat="1" applyFont="1" applyFill="1" applyBorder="1" applyAlignment="1">
      <alignment horizontal="center" vertical="center"/>
    </xf>
    <xf numFmtId="0" fontId="0" fillId="5" borderId="15" xfId="0" applyFill="1" applyBorder="1" applyAlignment="1">
      <alignment horizontal="center"/>
    </xf>
    <xf numFmtId="0" fontId="0" fillId="5" borderId="16" xfId="0" applyFill="1" applyBorder="1" applyAlignment="1">
      <alignment horizontal="center"/>
    </xf>
    <xf numFmtId="0" fontId="0" fillId="5" borderId="26" xfId="0" applyFill="1" applyBorder="1" applyAlignment="1">
      <alignment horizontal="center"/>
    </xf>
    <xf numFmtId="49" fontId="30" fillId="5" borderId="4" xfId="0" applyNumberFormat="1" applyFont="1" applyFill="1" applyBorder="1" applyAlignment="1">
      <alignment horizontal="center" vertical="center"/>
    </xf>
    <xf numFmtId="0" fontId="37" fillId="5" borderId="15" xfId="0" applyFont="1" applyFill="1" applyBorder="1" applyAlignment="1">
      <alignment horizontal="center"/>
    </xf>
    <xf numFmtId="0" fontId="37" fillId="5" borderId="16" xfId="0" applyFont="1" applyFill="1" applyBorder="1" applyAlignment="1">
      <alignment horizontal="center"/>
    </xf>
    <xf numFmtId="0" fontId="37" fillId="5" borderId="26" xfId="0" applyFont="1" applyFill="1" applyBorder="1" applyAlignment="1">
      <alignment horizontal="center"/>
    </xf>
    <xf numFmtId="0" fontId="35" fillId="0" borderId="9" xfId="0" applyFont="1" applyBorder="1" applyAlignment="1">
      <alignment horizontal="left"/>
    </xf>
    <xf numFmtId="0" fontId="24" fillId="0" borderId="0" xfId="0" applyFont="1" applyAlignment="1">
      <alignment horizontal="center" vertical="center" wrapText="1"/>
    </xf>
  </cellXfs>
  <cellStyles count="4">
    <cellStyle name="20% - Accent5" xfId="1" builtinId="46"/>
    <cellStyle name="Hyperlink" xfId="3" builtinId="8"/>
    <cellStyle name="Normal" xfId="0" builtinId="0"/>
    <cellStyle name="Percent" xfId="2" builtinId="5"/>
  </cellStyles>
  <dxfs count="34">
    <dxf>
      <border>
        <bottom style="thin">
          <color indexed="64"/>
        </bottom>
      </border>
    </dxf>
    <dxf>
      <border>
        <bottom style="thin">
          <color indexed="64"/>
        </bottom>
      </border>
    </dxf>
    <dxf>
      <alignment horizontal="center" readingOrder="0"/>
    </dxf>
    <dxf>
      <border>
        <bottom style="hair">
          <color auto="1"/>
        </bottom>
        <horizontal style="hair">
          <color auto="1"/>
        </horizontal>
      </border>
    </dxf>
    <dxf>
      <border>
        <bottom style="hair">
          <color auto="1"/>
        </bottom>
        <horizontal style="hair">
          <color auto="1"/>
        </horizontal>
      </border>
    </dxf>
    <dxf>
      <alignment horizontal="center" readingOrder="0"/>
    </dxf>
    <dxf>
      <alignment horizontal="center" readingOrder="0"/>
    </dxf>
    <dxf>
      <alignment horizontal="center" readingOrder="0"/>
    </dxf>
    <dxf>
      <alignment horizontal="center" readingOrder="0"/>
    </dxf>
    <dxf>
      <numFmt numFmtId="2" formatCode="0.00"/>
    </dxf>
    <dxf>
      <numFmt numFmtId="2" formatCode="0.00"/>
    </dxf>
    <dxf>
      <alignment horizontal="center" readingOrder="0"/>
    </dxf>
    <dxf>
      <alignment horizontal="left" readingOrder="0"/>
    </dxf>
    <dxf>
      <alignment horizontal="center" readingOrder="0"/>
    </dxf>
    <dxf>
      <alignment horizontal="general" readingOrder="0"/>
    </dxf>
    <dxf>
      <alignment horizontal="center" readingOrder="0"/>
    </dxf>
    <dxf>
      <border>
        <bottom style="thin">
          <color indexed="64"/>
        </bottom>
      </border>
    </dxf>
    <dxf>
      <border>
        <bottom style="thin">
          <color indexed="64"/>
        </bottom>
      </border>
    </dxf>
    <dxf>
      <border>
        <top style="hair">
          <color auto="1"/>
        </top>
        <bottom style="hair">
          <color auto="1"/>
        </bottom>
        <horizontal style="hair">
          <color auto="1"/>
        </horizontal>
      </border>
    </dxf>
    <dxf>
      <border>
        <top style="hair">
          <color auto="1"/>
        </top>
        <bottom style="hair">
          <color auto="1"/>
        </bottom>
        <horizontal style="hair">
          <color auto="1"/>
        </horizontal>
      </border>
    </dxf>
    <dxf>
      <alignment horizontal="center" readingOrder="0"/>
    </dxf>
    <dxf>
      <alignment horizontal="left" readingOrder="0"/>
    </dxf>
    <dxf>
      <alignment horizontal="left" readingOrder="0"/>
    </dxf>
    <dxf>
      <alignment horizontal="center" readingOrder="0"/>
    </dxf>
    <dxf>
      <alignment horizontal="center" readingOrder="0"/>
    </dxf>
    <dxf>
      <alignment horizontal="center" readingOrder="0"/>
    </dxf>
    <dxf>
      <alignment vertical="center" readingOrder="0"/>
    </dxf>
    <dxf>
      <alignment vertical="center" readingOrder="0"/>
    </dxf>
    <dxf>
      <alignment wrapText="1" readingOrder="0"/>
    </dxf>
    <dxf>
      <alignment wrapText="1" readingOrder="0"/>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1E7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2.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State Leadership Team </a:t>
            </a:r>
            <a:r>
              <a:rPr lang="en-US" baseline="0"/>
              <a:t>Benchmarks of Quality</a:t>
            </a:r>
            <a:endParaRPr lang="en-US"/>
          </a:p>
        </c:rich>
      </c:tx>
      <c:overlay val="0"/>
      <c:spPr>
        <a:noFill/>
        <a:ln>
          <a:noFill/>
        </a:ln>
        <a:effectLst/>
      </c:spPr>
    </c:title>
    <c:autoTitleDeleted val="0"/>
    <c:plotArea>
      <c:layout/>
      <c:barChart>
        <c:barDir val="col"/>
        <c:grouping val="percentStacked"/>
        <c:varyColors val="0"/>
        <c:ser>
          <c:idx val="0"/>
          <c:order val="0"/>
          <c:tx>
            <c:strRef>
              <c:f>'Program Summary'!$B$21</c:f>
              <c:strCache>
                <c:ptCount val="1"/>
                <c:pt idx="0">
                  <c:v>Percent of Indicators Not in Place</c:v>
                </c:pt>
              </c:strCache>
            </c:strRef>
          </c:tx>
          <c:spPr>
            <a:solidFill>
              <a:schemeClr val="accent2"/>
            </a:solidFill>
            <a:ln>
              <a:noFill/>
            </a:ln>
            <a:effectLst/>
          </c:spPr>
          <c:invertIfNegative val="0"/>
          <c:cat>
            <c:strRef>
              <c:f>'Program Summary'!$C$20:$J$20</c:f>
              <c:strCache>
                <c:ptCount val="8"/>
                <c:pt idx="0">
                  <c:v>12/19/16</c:v>
                </c:pt>
                <c:pt idx="1">
                  <c:v>2/21/17</c:v>
                </c:pt>
                <c:pt idx="2">
                  <c:v>9/18/18</c:v>
                </c:pt>
                <c:pt idx="3">
                  <c:v>7/31/19</c:v>
                </c:pt>
                <c:pt idx="4">
                  <c:v>12/20/20</c:v>
                </c:pt>
                <c:pt idx="5">
                  <c:v>Date 6</c:v>
                </c:pt>
                <c:pt idx="6">
                  <c:v>Date 7</c:v>
                </c:pt>
                <c:pt idx="7">
                  <c:v>Date 8</c:v>
                </c:pt>
              </c:strCache>
            </c:strRef>
          </c:cat>
          <c:val>
            <c:numRef>
              <c:f>'Program Summary'!$C$21:$J$21</c:f>
              <c:numCache>
                <c:formatCode>0%</c:formatCode>
                <c:ptCount val="8"/>
                <c:pt idx="0">
                  <c:v>0.79591836734693877</c:v>
                </c:pt>
                <c:pt idx="1">
                  <c:v>0.77551020408163263</c:v>
                </c:pt>
                <c:pt idx="2">
                  <c:v>0.61224489795918369</c:v>
                </c:pt>
                <c:pt idx="3">
                  <c:v>0.40816326530612246</c:v>
                </c:pt>
                <c:pt idx="4">
                  <c:v>0.36734693877551022</c:v>
                </c:pt>
                <c:pt idx="5">
                  <c:v>0</c:v>
                </c:pt>
                <c:pt idx="6">
                  <c:v>0</c:v>
                </c:pt>
                <c:pt idx="7">
                  <c:v>0</c:v>
                </c:pt>
              </c:numCache>
            </c:numRef>
          </c:val>
          <c:extLst>
            <c:ext xmlns:c16="http://schemas.microsoft.com/office/drawing/2014/chart" uri="{C3380CC4-5D6E-409C-BE32-E72D297353CC}">
              <c16:uniqueId val="{00000000-6F8D-4678-8800-17D66469B40C}"/>
            </c:ext>
          </c:extLst>
        </c:ser>
        <c:ser>
          <c:idx val="1"/>
          <c:order val="1"/>
          <c:tx>
            <c:strRef>
              <c:f>'Program Summary'!$B$22</c:f>
              <c:strCache>
                <c:ptCount val="1"/>
                <c:pt idx="0">
                  <c:v>Percent of Indicators Emerging/Needs Improvement</c:v>
                </c:pt>
              </c:strCache>
            </c:strRef>
          </c:tx>
          <c:spPr>
            <a:solidFill>
              <a:schemeClr val="accent1"/>
            </a:solidFill>
            <a:ln>
              <a:noFill/>
            </a:ln>
            <a:effectLst/>
          </c:spPr>
          <c:invertIfNegative val="0"/>
          <c:cat>
            <c:strRef>
              <c:f>'Program Summary'!$C$20:$J$20</c:f>
              <c:strCache>
                <c:ptCount val="8"/>
                <c:pt idx="0">
                  <c:v>12/19/16</c:v>
                </c:pt>
                <c:pt idx="1">
                  <c:v>2/21/17</c:v>
                </c:pt>
                <c:pt idx="2">
                  <c:v>9/18/18</c:v>
                </c:pt>
                <c:pt idx="3">
                  <c:v>7/31/19</c:v>
                </c:pt>
                <c:pt idx="4">
                  <c:v>12/20/20</c:v>
                </c:pt>
                <c:pt idx="5">
                  <c:v>Date 6</c:v>
                </c:pt>
                <c:pt idx="6">
                  <c:v>Date 7</c:v>
                </c:pt>
                <c:pt idx="7">
                  <c:v>Date 8</c:v>
                </c:pt>
              </c:strCache>
            </c:strRef>
          </c:cat>
          <c:val>
            <c:numRef>
              <c:f>'Program Summary'!$C$22:$J$22</c:f>
              <c:numCache>
                <c:formatCode>0%</c:formatCode>
                <c:ptCount val="8"/>
                <c:pt idx="0">
                  <c:v>0.14285714285714285</c:v>
                </c:pt>
                <c:pt idx="1">
                  <c:v>0.16326530612244897</c:v>
                </c:pt>
                <c:pt idx="2">
                  <c:v>0.18367346938775511</c:v>
                </c:pt>
                <c:pt idx="3">
                  <c:v>0.38775510204081631</c:v>
                </c:pt>
                <c:pt idx="4">
                  <c:v>0.34693877551020408</c:v>
                </c:pt>
                <c:pt idx="5">
                  <c:v>0</c:v>
                </c:pt>
                <c:pt idx="6">
                  <c:v>0</c:v>
                </c:pt>
                <c:pt idx="7">
                  <c:v>0</c:v>
                </c:pt>
              </c:numCache>
            </c:numRef>
          </c:val>
          <c:extLst>
            <c:ext xmlns:c16="http://schemas.microsoft.com/office/drawing/2014/chart" uri="{C3380CC4-5D6E-409C-BE32-E72D297353CC}">
              <c16:uniqueId val="{00000001-6F8D-4678-8800-17D66469B40C}"/>
            </c:ext>
          </c:extLst>
        </c:ser>
        <c:ser>
          <c:idx val="2"/>
          <c:order val="2"/>
          <c:tx>
            <c:strRef>
              <c:f>'Program Summary'!$B$23</c:f>
              <c:strCache>
                <c:ptCount val="1"/>
                <c:pt idx="0">
                  <c:v>Percent of Indicators In Place</c:v>
                </c:pt>
              </c:strCache>
            </c:strRef>
          </c:tx>
          <c:spPr>
            <a:solidFill>
              <a:schemeClr val="accent3"/>
            </a:solidFill>
            <a:ln>
              <a:noFill/>
            </a:ln>
            <a:effectLst/>
          </c:spPr>
          <c:invertIfNegative val="0"/>
          <c:cat>
            <c:strRef>
              <c:f>'Program Summary'!$C$20:$J$20</c:f>
              <c:strCache>
                <c:ptCount val="8"/>
                <c:pt idx="0">
                  <c:v>12/19/16</c:v>
                </c:pt>
                <c:pt idx="1">
                  <c:v>2/21/17</c:v>
                </c:pt>
                <c:pt idx="2">
                  <c:v>9/18/18</c:v>
                </c:pt>
                <c:pt idx="3">
                  <c:v>7/31/19</c:v>
                </c:pt>
                <c:pt idx="4">
                  <c:v>12/20/20</c:v>
                </c:pt>
                <c:pt idx="5">
                  <c:v>Date 6</c:v>
                </c:pt>
                <c:pt idx="6">
                  <c:v>Date 7</c:v>
                </c:pt>
                <c:pt idx="7">
                  <c:v>Date 8</c:v>
                </c:pt>
              </c:strCache>
            </c:strRef>
          </c:cat>
          <c:val>
            <c:numRef>
              <c:f>'Program Summary'!$C$23:$J$23</c:f>
              <c:numCache>
                <c:formatCode>0%</c:formatCode>
                <c:ptCount val="8"/>
                <c:pt idx="0">
                  <c:v>6.1224489795918366E-2</c:v>
                </c:pt>
                <c:pt idx="1">
                  <c:v>6.1224489795918366E-2</c:v>
                </c:pt>
                <c:pt idx="2">
                  <c:v>0.20408163265306123</c:v>
                </c:pt>
                <c:pt idx="3">
                  <c:v>0.20408163265306123</c:v>
                </c:pt>
                <c:pt idx="4">
                  <c:v>0.26530612244897961</c:v>
                </c:pt>
                <c:pt idx="5">
                  <c:v>0</c:v>
                </c:pt>
                <c:pt idx="6">
                  <c:v>0</c:v>
                </c:pt>
                <c:pt idx="7">
                  <c:v>0</c:v>
                </c:pt>
              </c:numCache>
            </c:numRef>
          </c:val>
          <c:extLst>
            <c:ext xmlns:c16="http://schemas.microsoft.com/office/drawing/2014/chart" uri="{C3380CC4-5D6E-409C-BE32-E72D297353CC}">
              <c16:uniqueId val="{00000002-6F8D-4678-8800-17D66469B40C}"/>
            </c:ext>
          </c:extLst>
        </c:ser>
        <c:dLbls>
          <c:showLegendKey val="0"/>
          <c:showVal val="0"/>
          <c:showCatName val="0"/>
          <c:showSerName val="0"/>
          <c:showPercent val="0"/>
          <c:showBubbleSize val="0"/>
        </c:dLbls>
        <c:gapWidth val="150"/>
        <c:overlap val="100"/>
        <c:axId val="402562304"/>
        <c:axId val="1"/>
      </c:barChart>
      <c:catAx>
        <c:axId val="4025623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562304"/>
        <c:crosses val="autoZero"/>
        <c:crossBetween val="between"/>
      </c:valAx>
      <c:spPr>
        <a:noFill/>
        <a:ln w="25400">
          <a:noFill/>
        </a:ln>
      </c:spPr>
    </c:plotArea>
    <c:legend>
      <c:legendPos val="t"/>
      <c:legendEntry>
        <c:idx val="0"/>
        <c:txPr>
          <a:bodyPr rot="0" spcFirstLastPara="1" vertOverflow="ellipsis" vert="horz" wrap="square" anchor="ctr" anchorCtr="1"/>
          <a:lstStyle/>
          <a:p>
            <a:pPr>
              <a:defRPr sz="900" b="0" i="0" u="none" strike="noStrike" kern="1200" baseline="0">
                <a:solidFill>
                  <a:schemeClr val="accent2"/>
                </a:solidFill>
                <a:latin typeface="+mn-lt"/>
                <a:ea typeface="+mn-ea"/>
                <a:cs typeface="+mn-cs"/>
              </a:defRPr>
            </a:pPr>
            <a:endParaRPr lang="en-US"/>
          </a:p>
        </c:txPr>
      </c:legendEntry>
      <c:legendEntry>
        <c:idx val="1"/>
        <c:txPr>
          <a:bodyPr rot="0" spcFirstLastPara="1" vertOverflow="ellipsis" vert="horz" wrap="square" anchor="ctr" anchorCtr="1"/>
          <a:lstStyle/>
          <a:p>
            <a:pPr>
              <a:defRPr sz="900" b="0" i="0" u="none" strike="noStrike" kern="1200" baseline="0">
                <a:solidFill>
                  <a:schemeClr val="accent1"/>
                </a:solidFill>
                <a:latin typeface="+mn-lt"/>
                <a:ea typeface="+mn-ea"/>
                <a:cs typeface="+mn-cs"/>
              </a:defRPr>
            </a:pPr>
            <a:endParaRPr lang="en-US"/>
          </a:p>
        </c:txPr>
      </c:legendEntry>
      <c:legendEntry>
        <c:idx val="2"/>
        <c:txPr>
          <a:bodyPr rot="0" spcFirstLastPara="1" vertOverflow="ellipsis" vert="horz" wrap="square" anchor="ctr" anchorCtr="1"/>
          <a:lstStyle/>
          <a:p>
            <a:pPr>
              <a:defRPr sz="900" b="0" i="0" u="none" strike="noStrike" kern="1200" baseline="0">
                <a:solidFill>
                  <a:schemeClr val="accent3"/>
                </a:solidFill>
                <a:latin typeface="+mn-lt"/>
                <a:ea typeface="+mn-ea"/>
                <a:cs typeface="+mn-cs"/>
              </a:defRPr>
            </a:pPr>
            <a:endParaRPr lang="en-US"/>
          </a:p>
        </c:txPr>
      </c:legendEntry>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[12.20BOQSpreadsheet.xlsx]Graph!Critical Elements</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State Leadership</a:t>
            </a:r>
            <a:r>
              <a:rPr lang="en-US" b="1" baseline="0"/>
              <a:t> Team </a:t>
            </a:r>
            <a:r>
              <a:rPr lang="en-US" b="1"/>
              <a:t>Benchmarks of Quality</a:t>
            </a:r>
            <a:br>
              <a:rPr lang="en-US" b="1"/>
            </a:br>
            <a:r>
              <a:rPr lang="en-US" b="1"/>
              <a:t>Critical Elements</a:t>
            </a:r>
          </a:p>
        </c:rich>
      </c:tx>
      <c:overlay val="0"/>
      <c:spPr>
        <a:noFill/>
        <a:ln>
          <a:noFill/>
        </a:ln>
        <a:effectLst/>
      </c:spPr>
    </c:title>
    <c:autoTitleDeleted val="0"/>
    <c:pivotFmts>
      <c:pivotFmt>
        <c:idx val="0"/>
        <c:spPr>
          <a:solidFill>
            <a:schemeClr val="accent1"/>
          </a:solidFill>
          <a:ln>
            <a:noFill/>
          </a:ln>
          <a:effectLst/>
        </c:spPr>
        <c:marker>
          <c:symbol val="none"/>
        </c:marker>
      </c:pivotFmt>
      <c:pivotFmt>
        <c:idx val="1"/>
        <c:spPr>
          <a:solidFill>
            <a:schemeClr val="accent2"/>
          </a:solidFill>
          <a:ln>
            <a:noFill/>
          </a:ln>
          <a:effectLst/>
        </c:spPr>
        <c:marker>
          <c:symbol val="none"/>
        </c:marker>
      </c:pivotFmt>
      <c:pivotFmt>
        <c:idx val="2"/>
        <c:marker>
          <c:symbol val="none"/>
        </c:marker>
      </c:pivotFmt>
      <c:pivotFmt>
        <c:idx val="3"/>
        <c:marker>
          <c:symbol val="none"/>
        </c:marker>
      </c:pivotFmt>
      <c:pivotFmt>
        <c:idx val="4"/>
        <c:marker>
          <c:symbol val="none"/>
        </c:marker>
      </c:pivotFmt>
      <c:pivotFmt>
        <c:idx val="5"/>
        <c:marker>
          <c:symbol val="none"/>
        </c:marker>
      </c:pivotFmt>
      <c:pivotFmt>
        <c:idx val="6"/>
        <c:marker>
          <c:symbol val="none"/>
        </c:marker>
      </c:pivotFmt>
      <c:pivotFmt>
        <c:idx val="7"/>
        <c:marker>
          <c:symbol val="none"/>
        </c:marker>
      </c:pivotFmt>
      <c:pivotFmt>
        <c:idx val="8"/>
        <c:marker>
          <c:symbol val="none"/>
        </c:marker>
      </c:pivotFmt>
      <c:pivotFmt>
        <c:idx val="9"/>
        <c:marker>
          <c:symbol val="none"/>
        </c:marker>
      </c:pivotFmt>
      <c:pivotFmt>
        <c:idx val="10"/>
        <c:marker>
          <c:symbol val="none"/>
        </c:marker>
      </c:pivotFmt>
      <c:pivotFmt>
        <c:idx val="11"/>
        <c:marker>
          <c:symbol val="none"/>
        </c:marker>
      </c:pivotFmt>
      <c:pivotFmt>
        <c:idx val="12"/>
        <c:marker>
          <c:symbol val="none"/>
        </c:marker>
      </c:pivotFmt>
      <c:pivotFmt>
        <c:idx val="13"/>
        <c:marker>
          <c:symbol val="none"/>
        </c:marker>
      </c:pivotFmt>
      <c:pivotFmt>
        <c:idx val="14"/>
        <c:marker>
          <c:symbol val="none"/>
        </c:marker>
      </c:pivotFmt>
      <c:pivotFmt>
        <c:idx val="15"/>
        <c:marker>
          <c:symbol val="none"/>
        </c:marker>
      </c:pivotFmt>
      <c:pivotFmt>
        <c:idx val="16"/>
        <c:marker>
          <c:symbol val="none"/>
        </c:marker>
      </c:pivotFmt>
      <c:pivotFmt>
        <c:idx val="17"/>
        <c:marker>
          <c:symbol val="none"/>
        </c:marker>
      </c:pivotFmt>
      <c:pivotFmt>
        <c:idx val="18"/>
        <c:marker>
          <c:symbol val="none"/>
        </c:marker>
      </c:pivotFmt>
      <c:pivotFmt>
        <c:idx val="19"/>
        <c:marker>
          <c:symbol val="none"/>
        </c:marker>
      </c:pivotFmt>
      <c:pivotFmt>
        <c:idx val="20"/>
        <c:marker>
          <c:symbol val="none"/>
        </c:marker>
      </c:pivotFmt>
      <c:pivotFmt>
        <c:idx val="21"/>
        <c:marker>
          <c:symbol val="none"/>
        </c:marker>
      </c:pivotFmt>
      <c:pivotFmt>
        <c:idx val="22"/>
        <c:marker>
          <c:symbol val="none"/>
        </c:marker>
      </c:pivotFmt>
      <c:pivotFmt>
        <c:idx val="23"/>
        <c:marker>
          <c:symbol val="none"/>
        </c:marker>
      </c:pivotFmt>
      <c:pivotFmt>
        <c:idx val="24"/>
        <c:marker>
          <c:symbol val="none"/>
        </c:marker>
      </c:pivotFmt>
      <c:pivotFmt>
        <c:idx val="25"/>
        <c:marker>
          <c:symbol val="none"/>
        </c:marker>
      </c:pivotFmt>
      <c:pivotFmt>
        <c:idx val="26"/>
        <c:marker>
          <c:symbol val="none"/>
        </c:marker>
      </c:pivotFmt>
      <c:pivotFmt>
        <c:idx val="27"/>
        <c:marker>
          <c:symbol val="none"/>
        </c:marker>
      </c:pivotFmt>
      <c:pivotFmt>
        <c:idx val="28"/>
        <c:marker>
          <c:symbol val="none"/>
        </c:marker>
      </c:pivotFmt>
      <c:pivotFmt>
        <c:idx val="29"/>
        <c:marker>
          <c:symbol val="none"/>
        </c:marker>
      </c:pivotFmt>
      <c:pivotFmt>
        <c:idx val="30"/>
        <c:marker>
          <c:symbol val="none"/>
        </c:marker>
      </c:pivotFmt>
      <c:pivotFmt>
        <c:idx val="31"/>
        <c:marker>
          <c:symbol val="none"/>
        </c:marker>
      </c:pivotFmt>
      <c:pivotFmt>
        <c:idx val="32"/>
        <c:marker>
          <c:symbol val="none"/>
        </c:marker>
      </c:pivotFmt>
      <c:pivotFmt>
        <c:idx val="33"/>
        <c:marker>
          <c:symbol val="none"/>
        </c:marker>
        <c:dLbl>
          <c:idx val="0"/>
          <c:delete val="1"/>
          <c:extLst>
            <c:ext xmlns:c15="http://schemas.microsoft.com/office/drawing/2012/chart" uri="{CE6537A1-D6FC-4f65-9D91-7224C49458BB}"/>
          </c:extLst>
        </c:dLbl>
      </c:pivotFmt>
      <c:pivotFmt>
        <c:idx val="34"/>
        <c:marker>
          <c:symbol val="none"/>
        </c:marker>
        <c:dLbl>
          <c:idx val="0"/>
          <c:delete val="1"/>
          <c:extLst>
            <c:ext xmlns:c15="http://schemas.microsoft.com/office/drawing/2012/chart" uri="{CE6537A1-D6FC-4f65-9D91-7224C49458BB}"/>
          </c:extLst>
        </c:dLbl>
      </c:pivotFmt>
      <c:pivotFmt>
        <c:idx val="35"/>
        <c:marker>
          <c:symbol val="none"/>
        </c:marker>
        <c:dLbl>
          <c:idx val="0"/>
          <c:delete val="1"/>
          <c:extLst>
            <c:ext xmlns:c15="http://schemas.microsoft.com/office/drawing/2012/chart" uri="{CE6537A1-D6FC-4f65-9D91-7224C49458BB}"/>
          </c:extLst>
        </c:dLbl>
      </c:pivotFmt>
      <c:pivotFmt>
        <c:idx val="36"/>
        <c:marker>
          <c:symbol val="none"/>
        </c:marker>
        <c:dLbl>
          <c:idx val="0"/>
          <c:delete val="1"/>
          <c:extLst>
            <c:ext xmlns:c15="http://schemas.microsoft.com/office/drawing/2012/chart" uri="{CE6537A1-D6FC-4f65-9D91-7224C49458BB}"/>
          </c:extLst>
        </c:dLbl>
      </c:pivotFmt>
      <c:pivotFmt>
        <c:idx val="37"/>
        <c:marker>
          <c:symbol val="none"/>
        </c:marker>
        <c:dLbl>
          <c:idx val="0"/>
          <c:delete val="1"/>
          <c:extLst>
            <c:ext xmlns:c15="http://schemas.microsoft.com/office/drawing/2012/chart" uri="{CE6537A1-D6FC-4f65-9D91-7224C49458BB}"/>
          </c:extLst>
        </c:dLbl>
      </c:pivotFmt>
      <c:pivotFmt>
        <c:idx val="38"/>
        <c:marker>
          <c:symbol val="none"/>
        </c:marker>
        <c:dLbl>
          <c:idx val="0"/>
          <c:delete val="1"/>
          <c:extLst>
            <c:ext xmlns:c15="http://schemas.microsoft.com/office/drawing/2012/chart" uri="{CE6537A1-D6FC-4f65-9D91-7224C49458BB}"/>
          </c:extLst>
        </c:dLbl>
      </c:pivotFmt>
      <c:pivotFmt>
        <c:idx val="39"/>
        <c:marker>
          <c:symbol val="none"/>
        </c:marker>
        <c:dLbl>
          <c:idx val="0"/>
          <c:delete val="1"/>
          <c:extLst>
            <c:ext xmlns:c15="http://schemas.microsoft.com/office/drawing/2012/chart" uri="{CE6537A1-D6FC-4f65-9D91-7224C49458BB}"/>
          </c:extLst>
        </c:dLbl>
      </c:pivotFmt>
      <c:pivotFmt>
        <c:idx val="40"/>
        <c:marker>
          <c:symbol val="none"/>
        </c:marker>
        <c:dLbl>
          <c:idx val="0"/>
          <c:delete val="1"/>
          <c:extLst>
            <c:ext xmlns:c15="http://schemas.microsoft.com/office/drawing/2012/chart" uri="{CE6537A1-D6FC-4f65-9D91-7224C49458BB}"/>
          </c:extLst>
        </c:dLbl>
      </c:pivotFmt>
      <c:pivotFmt>
        <c:idx val="41"/>
        <c:marker>
          <c:symbol val="none"/>
        </c:marker>
        <c:dLbl>
          <c:idx val="0"/>
          <c:delete val="1"/>
          <c:extLst>
            <c:ext xmlns:c15="http://schemas.microsoft.com/office/drawing/2012/chart" uri="{CE6537A1-D6FC-4f65-9D91-7224C49458BB}"/>
          </c:extLst>
        </c:dLbl>
      </c:pivotFmt>
    </c:pivotFmts>
    <c:plotArea>
      <c:layout/>
      <c:barChart>
        <c:barDir val="col"/>
        <c:grouping val="clustered"/>
        <c:varyColors val="0"/>
        <c:ser>
          <c:idx val="0"/>
          <c:order val="0"/>
          <c:tx>
            <c:strRef>
              <c:f>Graph!$C$47:$C$48</c:f>
              <c:strCache>
                <c:ptCount val="1"/>
                <c:pt idx="0">
                  <c:v>12/19/16</c:v>
                </c:pt>
              </c:strCache>
            </c:strRef>
          </c:tx>
          <c:invertIfNegative val="0"/>
          <c:cat>
            <c:strRef>
              <c:f>Graph!$B$49:$B$53</c:f>
              <c:strCache>
                <c:ptCount val="5"/>
                <c:pt idx="0">
                  <c:v>State Leadership Team </c:v>
                </c:pt>
                <c:pt idx="1">
                  <c:v>Family Engagement </c:v>
                </c:pt>
                <c:pt idx="2">
                  <c:v>Implementation and Demonstration Programs/Sites </c:v>
                </c:pt>
                <c:pt idx="3">
                  <c:v>Professional Development </c:v>
                </c:pt>
                <c:pt idx="4">
                  <c:v>Evaluation/Data-Based Decision Making </c:v>
                </c:pt>
              </c:strCache>
            </c:strRef>
          </c:cat>
          <c:val>
            <c:numRef>
              <c:f>Graph!$C$49:$C$53</c:f>
              <c:numCache>
                <c:formatCode>0.00</c:formatCode>
                <c:ptCount val="5"/>
                <c:pt idx="0">
                  <c:v>0.44444444444444442</c:v>
                </c:pt>
                <c:pt idx="1">
                  <c:v>0.25</c:v>
                </c:pt>
                <c:pt idx="2">
                  <c:v>0</c:v>
                </c:pt>
                <c:pt idx="3">
                  <c:v>0</c:v>
                </c:pt>
                <c:pt idx="4">
                  <c:v>0</c:v>
                </c:pt>
              </c:numCache>
            </c:numRef>
          </c:val>
          <c:extLst>
            <c:ext xmlns:c16="http://schemas.microsoft.com/office/drawing/2014/chart" uri="{C3380CC4-5D6E-409C-BE32-E72D297353CC}">
              <c16:uniqueId val="{00000000-2F39-4632-9E79-29A212D5E7BA}"/>
            </c:ext>
          </c:extLst>
        </c:ser>
        <c:ser>
          <c:idx val="1"/>
          <c:order val="1"/>
          <c:tx>
            <c:strRef>
              <c:f>Graph!$D$47:$D$48</c:f>
              <c:strCache>
                <c:ptCount val="1"/>
                <c:pt idx="0">
                  <c:v>2/21/17</c:v>
                </c:pt>
              </c:strCache>
            </c:strRef>
          </c:tx>
          <c:invertIfNegative val="0"/>
          <c:cat>
            <c:strRef>
              <c:f>Graph!$B$49:$B$53</c:f>
              <c:strCache>
                <c:ptCount val="5"/>
                <c:pt idx="0">
                  <c:v>State Leadership Team </c:v>
                </c:pt>
                <c:pt idx="1">
                  <c:v>Family Engagement </c:v>
                </c:pt>
                <c:pt idx="2">
                  <c:v>Implementation and Demonstration Programs/Sites </c:v>
                </c:pt>
                <c:pt idx="3">
                  <c:v>Professional Development </c:v>
                </c:pt>
                <c:pt idx="4">
                  <c:v>Evaluation/Data-Based Decision Making </c:v>
                </c:pt>
              </c:strCache>
            </c:strRef>
          </c:cat>
          <c:val>
            <c:numRef>
              <c:f>Graph!$D$49:$D$53</c:f>
              <c:numCache>
                <c:formatCode>0.00</c:formatCode>
                <c:ptCount val="5"/>
                <c:pt idx="0">
                  <c:v>0.48148148148148145</c:v>
                </c:pt>
                <c:pt idx="1">
                  <c:v>0.25</c:v>
                </c:pt>
                <c:pt idx="2">
                  <c:v>0</c:v>
                </c:pt>
                <c:pt idx="3">
                  <c:v>0</c:v>
                </c:pt>
                <c:pt idx="4">
                  <c:v>0</c:v>
                </c:pt>
              </c:numCache>
            </c:numRef>
          </c:val>
          <c:extLst>
            <c:ext xmlns:c16="http://schemas.microsoft.com/office/drawing/2014/chart" uri="{C3380CC4-5D6E-409C-BE32-E72D297353CC}">
              <c16:uniqueId val="{00000005-D9C4-4EF9-B814-851BC99F9D63}"/>
            </c:ext>
          </c:extLst>
        </c:ser>
        <c:ser>
          <c:idx val="2"/>
          <c:order val="2"/>
          <c:tx>
            <c:strRef>
              <c:f>Graph!$E$47:$E$48</c:f>
              <c:strCache>
                <c:ptCount val="1"/>
                <c:pt idx="0">
                  <c:v>9/18/18</c:v>
                </c:pt>
              </c:strCache>
            </c:strRef>
          </c:tx>
          <c:invertIfNegative val="0"/>
          <c:cat>
            <c:strRef>
              <c:f>Graph!$B$49:$B$53</c:f>
              <c:strCache>
                <c:ptCount val="5"/>
                <c:pt idx="0">
                  <c:v>State Leadership Team </c:v>
                </c:pt>
                <c:pt idx="1">
                  <c:v>Family Engagement </c:v>
                </c:pt>
                <c:pt idx="2">
                  <c:v>Implementation and Demonstration Programs/Sites </c:v>
                </c:pt>
                <c:pt idx="3">
                  <c:v>Professional Development </c:v>
                </c:pt>
                <c:pt idx="4">
                  <c:v>Evaluation/Data-Based Decision Making </c:v>
                </c:pt>
              </c:strCache>
            </c:strRef>
          </c:cat>
          <c:val>
            <c:numRef>
              <c:f>Graph!$E$49:$E$53</c:f>
              <c:numCache>
                <c:formatCode>0.00</c:formatCode>
                <c:ptCount val="5"/>
                <c:pt idx="0">
                  <c:v>1</c:v>
                </c:pt>
                <c:pt idx="1">
                  <c:v>0.5</c:v>
                </c:pt>
                <c:pt idx="2">
                  <c:v>0</c:v>
                </c:pt>
                <c:pt idx="3">
                  <c:v>0</c:v>
                </c:pt>
                <c:pt idx="4">
                  <c:v>0</c:v>
                </c:pt>
              </c:numCache>
            </c:numRef>
          </c:val>
          <c:extLst>
            <c:ext xmlns:c16="http://schemas.microsoft.com/office/drawing/2014/chart" uri="{C3380CC4-5D6E-409C-BE32-E72D297353CC}">
              <c16:uniqueId val="{00000006-D9C4-4EF9-B814-851BC99F9D63}"/>
            </c:ext>
          </c:extLst>
        </c:ser>
        <c:ser>
          <c:idx val="3"/>
          <c:order val="3"/>
          <c:tx>
            <c:strRef>
              <c:f>Graph!$F$47:$F$48</c:f>
              <c:strCache>
                <c:ptCount val="1"/>
                <c:pt idx="0">
                  <c:v>7/31/19</c:v>
                </c:pt>
              </c:strCache>
            </c:strRef>
          </c:tx>
          <c:invertIfNegative val="0"/>
          <c:cat>
            <c:strRef>
              <c:f>Graph!$B$49:$B$53</c:f>
              <c:strCache>
                <c:ptCount val="5"/>
                <c:pt idx="0">
                  <c:v>State Leadership Team </c:v>
                </c:pt>
                <c:pt idx="1">
                  <c:v>Family Engagement </c:v>
                </c:pt>
                <c:pt idx="2">
                  <c:v>Implementation and Demonstration Programs/Sites </c:v>
                </c:pt>
                <c:pt idx="3">
                  <c:v>Professional Development </c:v>
                </c:pt>
                <c:pt idx="4">
                  <c:v>Evaluation/Data-Based Decision Making </c:v>
                </c:pt>
              </c:strCache>
            </c:strRef>
          </c:cat>
          <c:val>
            <c:numRef>
              <c:f>Graph!$F$49:$F$53</c:f>
              <c:numCache>
                <c:formatCode>0.00</c:formatCode>
                <c:ptCount val="5"/>
                <c:pt idx="0">
                  <c:v>1.0740740740740742</c:v>
                </c:pt>
                <c:pt idx="1">
                  <c:v>1.25</c:v>
                </c:pt>
                <c:pt idx="2">
                  <c:v>0.5</c:v>
                </c:pt>
                <c:pt idx="3">
                  <c:v>0.125</c:v>
                </c:pt>
                <c:pt idx="4">
                  <c:v>0.33333333333333331</c:v>
                </c:pt>
              </c:numCache>
            </c:numRef>
          </c:val>
          <c:extLst>
            <c:ext xmlns:c16="http://schemas.microsoft.com/office/drawing/2014/chart" uri="{C3380CC4-5D6E-409C-BE32-E72D297353CC}">
              <c16:uniqueId val="{00000007-D9C4-4EF9-B814-851BC99F9D63}"/>
            </c:ext>
          </c:extLst>
        </c:ser>
        <c:ser>
          <c:idx val="4"/>
          <c:order val="4"/>
          <c:tx>
            <c:strRef>
              <c:f>Graph!$G$47:$G$48</c:f>
              <c:strCache>
                <c:ptCount val="1"/>
                <c:pt idx="0">
                  <c:v>12/20/20</c:v>
                </c:pt>
              </c:strCache>
            </c:strRef>
          </c:tx>
          <c:invertIfNegative val="0"/>
          <c:cat>
            <c:strRef>
              <c:f>Graph!$B$49:$B$53</c:f>
              <c:strCache>
                <c:ptCount val="5"/>
                <c:pt idx="0">
                  <c:v>State Leadership Team </c:v>
                </c:pt>
                <c:pt idx="1">
                  <c:v>Family Engagement </c:v>
                </c:pt>
                <c:pt idx="2">
                  <c:v>Implementation and Demonstration Programs/Sites </c:v>
                </c:pt>
                <c:pt idx="3">
                  <c:v>Professional Development </c:v>
                </c:pt>
                <c:pt idx="4">
                  <c:v>Evaluation/Data-Based Decision Making </c:v>
                </c:pt>
              </c:strCache>
            </c:strRef>
          </c:cat>
          <c:val>
            <c:numRef>
              <c:f>Graph!$G$49:$G$53</c:f>
              <c:numCache>
                <c:formatCode>0.00</c:formatCode>
                <c:ptCount val="5"/>
                <c:pt idx="0">
                  <c:v>1.2592592592592593</c:v>
                </c:pt>
                <c:pt idx="1">
                  <c:v>1</c:v>
                </c:pt>
                <c:pt idx="2">
                  <c:v>0.33333333333333331</c:v>
                </c:pt>
                <c:pt idx="3">
                  <c:v>0.5</c:v>
                </c:pt>
                <c:pt idx="4">
                  <c:v>0</c:v>
                </c:pt>
              </c:numCache>
            </c:numRef>
          </c:val>
          <c:extLst>
            <c:ext xmlns:c16="http://schemas.microsoft.com/office/drawing/2014/chart" uri="{C3380CC4-5D6E-409C-BE32-E72D297353CC}">
              <c16:uniqueId val="{00000008-D9C4-4EF9-B814-851BC99F9D63}"/>
            </c:ext>
          </c:extLst>
        </c:ser>
        <c:dLbls>
          <c:showLegendKey val="0"/>
          <c:showVal val="0"/>
          <c:showCatName val="0"/>
          <c:showSerName val="0"/>
          <c:showPercent val="0"/>
          <c:showBubbleSize val="0"/>
        </c:dLbls>
        <c:gapWidth val="219"/>
        <c:overlap val="-27"/>
        <c:axId val="402303008"/>
        <c:axId val="1"/>
      </c:barChart>
      <c:catAx>
        <c:axId val="402303008"/>
        <c:scaling>
          <c:orientation val="minMax"/>
        </c:scaling>
        <c:delete val="0"/>
        <c:axPos val="b"/>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Critical Elements</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0"/>
        <c:lblAlgn val="ctr"/>
        <c:lblOffset val="100"/>
        <c:noMultiLvlLbl val="0"/>
      </c:catAx>
      <c:valAx>
        <c:axId val="1"/>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 Place</a:t>
                </a:r>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endParaRPr lang="en-US" b="1"/>
              </a:p>
              <a:p>
                <a:pPr>
                  <a:defRPr sz="1000" b="1" i="0" u="none" strike="noStrike" kern="1200" baseline="0">
                    <a:solidFill>
                      <a:schemeClr val="tx1">
                        <a:lumMod val="65000"/>
                        <a:lumOff val="35000"/>
                      </a:schemeClr>
                    </a:solidFill>
                    <a:latin typeface="+mn-lt"/>
                    <a:ea typeface="+mn-ea"/>
                    <a:cs typeface="+mn-cs"/>
                  </a:defRPr>
                </a:pPr>
                <a:r>
                  <a:rPr lang="en-US" b="1"/>
                  <a:t>Partially </a:t>
                </a:r>
              </a:p>
              <a:p>
                <a:pPr>
                  <a:defRPr sz="1000" b="1" i="0" u="none" strike="noStrike" kern="1200" baseline="0">
                    <a:solidFill>
                      <a:schemeClr val="tx1">
                        <a:lumMod val="65000"/>
                        <a:lumOff val="35000"/>
                      </a:schemeClr>
                    </a:solidFill>
                    <a:latin typeface="+mn-lt"/>
                    <a:ea typeface="+mn-ea"/>
                    <a:cs typeface="+mn-cs"/>
                  </a:defRPr>
                </a:pPr>
                <a:r>
                  <a:rPr lang="en-US" b="1"/>
                  <a:t>in</a:t>
                </a:r>
                <a:r>
                  <a:rPr lang="en-US" b="1" baseline="0"/>
                  <a:t> Place</a:t>
                </a:r>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endParaRPr lang="en-US" b="1" baseline="0"/>
              </a:p>
              <a:p>
                <a:pPr>
                  <a:defRPr sz="1000" b="1" i="0" u="none" strike="noStrike" kern="1200" baseline="0">
                    <a:solidFill>
                      <a:schemeClr val="tx1">
                        <a:lumMod val="65000"/>
                        <a:lumOff val="35000"/>
                      </a:schemeClr>
                    </a:solidFill>
                    <a:latin typeface="+mn-lt"/>
                    <a:ea typeface="+mn-ea"/>
                    <a:cs typeface="+mn-cs"/>
                  </a:defRPr>
                </a:pPr>
                <a:r>
                  <a:rPr lang="en-US" b="1" baseline="0"/>
                  <a:t>Not in Place</a:t>
                </a:r>
                <a:endParaRPr lang="en-US" b="1"/>
              </a:p>
            </c:rich>
          </c:tx>
          <c:overlay val="0"/>
          <c:spPr>
            <a:noFill/>
            <a:ln>
              <a:noFill/>
            </a:ln>
            <a:effectLst/>
          </c:sp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02303008"/>
        <c:crosses val="autoZero"/>
        <c:crossBetween val="between"/>
      </c:valAx>
      <c:spPr>
        <a:noFill/>
        <a:ln w="25400">
          <a:noFill/>
        </a:ln>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zero"/>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[12.20BOQSpreadsheet.xlsx]Graph!Sub-Elements</c:name>
    <c:fmtId val="0"/>
  </c:pivotSource>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US" b="1"/>
              <a:t>State Leadership Team Benchmarks of Quality</a:t>
            </a:r>
          </a:p>
          <a:p>
            <a:pPr>
              <a:defRPr b="1"/>
            </a:pPr>
            <a:r>
              <a:rPr lang="en-US" b="1"/>
              <a:t>Sub-Elements</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pivotFmt>
      <c:pivotFmt>
        <c:idx val="2"/>
        <c:spPr>
          <a:solidFill>
            <a:schemeClr val="accent1"/>
          </a:solidFill>
          <a:ln>
            <a:noFill/>
          </a:ln>
          <a:effectLst/>
        </c:spPr>
        <c:marker>
          <c:symbol val="none"/>
        </c:marker>
      </c:pivotFmt>
      <c:pivotFmt>
        <c:idx val="3"/>
        <c:spPr>
          <a:solidFill>
            <a:schemeClr val="accent1"/>
          </a:solidFill>
          <a:ln>
            <a:noFill/>
          </a:ln>
          <a:effectLst/>
        </c:spPr>
        <c:marker>
          <c:symbol val="none"/>
        </c:marker>
      </c:pivotFmt>
      <c:pivotFmt>
        <c:idx val="4"/>
        <c:spPr>
          <a:solidFill>
            <a:schemeClr val="accent1"/>
          </a:solidFill>
          <a:ln>
            <a:noFill/>
          </a:ln>
          <a:effectLst/>
        </c:spPr>
        <c:marker>
          <c:symbol val="none"/>
        </c:marker>
      </c:pivotFmt>
      <c:pivotFmt>
        <c:idx val="5"/>
        <c:spPr>
          <a:solidFill>
            <a:schemeClr val="accent1"/>
          </a:solidFill>
          <a:ln>
            <a:noFill/>
          </a:ln>
          <a:effectLst/>
        </c:spPr>
        <c:marker>
          <c:symbol val="none"/>
        </c:marker>
      </c:pivotFmt>
      <c:pivotFmt>
        <c:idx val="6"/>
        <c:spPr>
          <a:solidFill>
            <a:schemeClr val="accent1"/>
          </a:solidFill>
          <a:ln>
            <a:noFill/>
          </a:ln>
          <a:effectLst/>
        </c:spPr>
        <c:marker>
          <c:symbol val="none"/>
        </c:marker>
      </c:pivotFmt>
      <c:pivotFmt>
        <c:idx val="7"/>
        <c:spPr>
          <a:solidFill>
            <a:schemeClr val="accent1"/>
          </a:solidFill>
          <a:ln>
            <a:noFill/>
          </a:ln>
          <a:effectLst/>
        </c:spPr>
        <c:marker>
          <c:symbol val="none"/>
        </c:marker>
      </c:pivotFmt>
      <c:pivotFmt>
        <c:idx val="8"/>
        <c:spPr>
          <a:solidFill>
            <a:schemeClr val="accent1"/>
          </a:solidFill>
          <a:ln>
            <a:noFill/>
          </a:ln>
          <a:effectLst/>
        </c:spPr>
        <c:marker>
          <c:symbol val="none"/>
        </c:marker>
      </c:pivotFmt>
      <c:pivotFmt>
        <c:idx val="9"/>
        <c:spPr>
          <a:solidFill>
            <a:schemeClr val="accent1"/>
          </a:solidFill>
          <a:ln>
            <a:noFill/>
          </a:ln>
          <a:effectLst/>
        </c:spPr>
        <c:marker>
          <c:symbol val="none"/>
        </c:marker>
      </c:pivotFmt>
      <c:pivotFmt>
        <c:idx val="10"/>
        <c:spPr>
          <a:solidFill>
            <a:schemeClr val="accent1"/>
          </a:solidFill>
          <a:ln>
            <a:noFill/>
          </a:ln>
          <a:effectLst/>
        </c:spPr>
        <c:marker>
          <c:symbol val="none"/>
        </c:marker>
      </c:pivotFmt>
      <c:pivotFmt>
        <c:idx val="11"/>
        <c:spPr>
          <a:solidFill>
            <a:schemeClr val="accent1"/>
          </a:solidFill>
          <a:ln>
            <a:noFill/>
          </a:ln>
          <a:effectLst/>
        </c:spPr>
        <c:marker>
          <c:symbol val="none"/>
        </c:marker>
      </c:pivotFmt>
      <c:pivotFmt>
        <c:idx val="12"/>
        <c:spPr>
          <a:solidFill>
            <a:schemeClr val="accent1"/>
          </a:solidFill>
          <a:ln>
            <a:noFill/>
          </a:ln>
          <a:effectLst/>
        </c:spPr>
        <c:marker>
          <c:symbol val="none"/>
        </c:marker>
      </c:pivotFmt>
      <c:pivotFmt>
        <c:idx val="1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pivotFmt>
      <c:pivotFmt>
        <c:idx val="15"/>
        <c:spPr>
          <a:solidFill>
            <a:schemeClr val="accent1"/>
          </a:solidFill>
          <a:ln>
            <a:noFill/>
          </a:ln>
          <a:effectLst/>
        </c:spPr>
        <c:marker>
          <c:symbol val="none"/>
        </c:marker>
      </c:pivotFmt>
      <c:pivotFmt>
        <c:idx val="16"/>
        <c:spPr>
          <a:solidFill>
            <a:schemeClr val="accent1"/>
          </a:solidFill>
          <a:ln>
            <a:noFill/>
          </a:ln>
          <a:effectLst/>
        </c:spPr>
        <c:marker>
          <c:symbol val="none"/>
        </c:marker>
      </c:pivotFmt>
      <c:pivotFmt>
        <c:idx val="17"/>
        <c:spPr>
          <a:solidFill>
            <a:schemeClr val="accent1"/>
          </a:solidFill>
          <a:ln>
            <a:noFill/>
          </a:ln>
          <a:effectLst/>
        </c:spPr>
        <c:marker>
          <c:symbol val="none"/>
        </c:marker>
      </c:pivotFmt>
      <c:pivotFmt>
        <c:idx val="18"/>
        <c:spPr>
          <a:solidFill>
            <a:schemeClr val="accent1"/>
          </a:solidFill>
          <a:ln>
            <a:noFill/>
          </a:ln>
          <a:effectLst/>
        </c:spPr>
        <c:marker>
          <c:symbol val="none"/>
        </c:marker>
      </c:pivotFmt>
      <c:pivotFmt>
        <c:idx val="19"/>
        <c:spPr>
          <a:solidFill>
            <a:schemeClr val="accent1"/>
          </a:solidFill>
          <a:ln>
            <a:noFill/>
          </a:ln>
          <a:effectLst/>
        </c:spPr>
        <c:marker>
          <c:symbol val="none"/>
        </c:marker>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Graph!$C$105:$C$106</c:f>
              <c:strCache>
                <c:ptCount val="1"/>
                <c:pt idx="0">
                  <c:v>12/19/16</c:v>
                </c:pt>
              </c:strCache>
            </c:strRef>
          </c:tx>
          <c:spPr>
            <a:solidFill>
              <a:schemeClr val="accent1"/>
            </a:solidFill>
            <a:ln>
              <a:noFill/>
            </a:ln>
            <a:effectLst/>
          </c:spPr>
          <c:invertIfNegative val="0"/>
          <c:cat>
            <c:strRef>
              <c:f>Graph!$B$107:$B$119</c:f>
              <c:strCache>
                <c:ptCount val="13"/>
                <c:pt idx="0">
                  <c:v>SLT Membership and Logistics </c:v>
                </c:pt>
                <c:pt idx="1">
                  <c:v>Action Planning </c:v>
                </c:pt>
                <c:pt idx="2">
                  <c:v>SLT Coordination and Staffing </c:v>
                </c:pt>
                <c:pt idx="3">
                  <c:v>SLT Funding </c:v>
                </c:pt>
                <c:pt idx="4">
                  <c:v>SLT Communication and Visibility </c:v>
                </c:pt>
                <c:pt idx="5">
                  <c:v>Authority, Priority, and Communication Linkages </c:v>
                </c:pt>
                <c:pt idx="6">
                  <c:v>Family Participation and Communication </c:v>
                </c:pt>
                <c:pt idx="7">
                  <c:v>Implementation Programs/Sites </c:v>
                </c:pt>
                <c:pt idx="8">
                  <c:v>Demonstration Programs/Sites </c:v>
                </c:pt>
                <c:pt idx="9">
                  <c:v>Implementation Communities </c:v>
                </c:pt>
                <c:pt idx="10">
                  <c:v>Program Coaches </c:v>
                </c:pt>
                <c:pt idx="11">
                  <c:v>Ongoing Support and Technical Assistance </c:v>
                </c:pt>
                <c:pt idx="12">
                  <c:v>Data-Based Decision Making </c:v>
                </c:pt>
              </c:strCache>
            </c:strRef>
          </c:cat>
          <c:val>
            <c:numRef>
              <c:f>Graph!$C$107:$C$119</c:f>
              <c:numCache>
                <c:formatCode>0.00</c:formatCode>
                <c:ptCount val="13"/>
                <c:pt idx="0">
                  <c:v>0.6</c:v>
                </c:pt>
                <c:pt idx="1">
                  <c:v>0</c:v>
                </c:pt>
                <c:pt idx="2">
                  <c:v>0.33333333333333331</c:v>
                </c:pt>
                <c:pt idx="3">
                  <c:v>0</c:v>
                </c:pt>
                <c:pt idx="4">
                  <c:v>0</c:v>
                </c:pt>
                <c:pt idx="5">
                  <c:v>1.25</c:v>
                </c:pt>
                <c:pt idx="6">
                  <c:v>0.25</c:v>
                </c:pt>
                <c:pt idx="7">
                  <c:v>0</c:v>
                </c:pt>
                <c:pt idx="8">
                  <c:v>0</c:v>
                </c:pt>
                <c:pt idx="9">
                  <c:v>0</c:v>
                </c:pt>
                <c:pt idx="10">
                  <c:v>0</c:v>
                </c:pt>
                <c:pt idx="11">
                  <c:v>0</c:v>
                </c:pt>
                <c:pt idx="12">
                  <c:v>0</c:v>
                </c:pt>
              </c:numCache>
            </c:numRef>
          </c:val>
          <c:extLst>
            <c:ext xmlns:c16="http://schemas.microsoft.com/office/drawing/2014/chart" uri="{C3380CC4-5D6E-409C-BE32-E72D297353CC}">
              <c16:uniqueId val="{00000000-001A-45A3-8AAE-F4146AD22E4F}"/>
            </c:ext>
          </c:extLst>
        </c:ser>
        <c:ser>
          <c:idx val="1"/>
          <c:order val="1"/>
          <c:tx>
            <c:strRef>
              <c:f>Graph!$D$105:$D$106</c:f>
              <c:strCache>
                <c:ptCount val="1"/>
                <c:pt idx="0">
                  <c:v>2/21/17</c:v>
                </c:pt>
              </c:strCache>
            </c:strRef>
          </c:tx>
          <c:spPr>
            <a:solidFill>
              <a:schemeClr val="accent2"/>
            </a:solidFill>
            <a:ln>
              <a:noFill/>
            </a:ln>
            <a:effectLst/>
          </c:spPr>
          <c:invertIfNegative val="0"/>
          <c:cat>
            <c:strRef>
              <c:f>Graph!$B$107:$B$119</c:f>
              <c:strCache>
                <c:ptCount val="13"/>
                <c:pt idx="0">
                  <c:v>SLT Membership and Logistics </c:v>
                </c:pt>
                <c:pt idx="1">
                  <c:v>Action Planning </c:v>
                </c:pt>
                <c:pt idx="2">
                  <c:v>SLT Coordination and Staffing </c:v>
                </c:pt>
                <c:pt idx="3">
                  <c:v>SLT Funding </c:v>
                </c:pt>
                <c:pt idx="4">
                  <c:v>SLT Communication and Visibility </c:v>
                </c:pt>
                <c:pt idx="5">
                  <c:v>Authority, Priority, and Communication Linkages </c:v>
                </c:pt>
                <c:pt idx="6">
                  <c:v>Family Participation and Communication </c:v>
                </c:pt>
                <c:pt idx="7">
                  <c:v>Implementation Programs/Sites </c:v>
                </c:pt>
                <c:pt idx="8">
                  <c:v>Demonstration Programs/Sites </c:v>
                </c:pt>
                <c:pt idx="9">
                  <c:v>Implementation Communities </c:v>
                </c:pt>
                <c:pt idx="10">
                  <c:v>Program Coaches </c:v>
                </c:pt>
                <c:pt idx="11">
                  <c:v>Ongoing Support and Technical Assistance </c:v>
                </c:pt>
                <c:pt idx="12">
                  <c:v>Data-Based Decision Making </c:v>
                </c:pt>
              </c:strCache>
            </c:strRef>
          </c:cat>
          <c:val>
            <c:numRef>
              <c:f>Graph!$D$107:$D$119</c:f>
              <c:numCache>
                <c:formatCode>0.00</c:formatCode>
                <c:ptCount val="13"/>
                <c:pt idx="0">
                  <c:v>0.6</c:v>
                </c:pt>
                <c:pt idx="1">
                  <c:v>0</c:v>
                </c:pt>
                <c:pt idx="2">
                  <c:v>0.66666666666666663</c:v>
                </c:pt>
                <c:pt idx="3">
                  <c:v>0</c:v>
                </c:pt>
                <c:pt idx="4">
                  <c:v>0</c:v>
                </c:pt>
                <c:pt idx="5">
                  <c:v>1.25</c:v>
                </c:pt>
                <c:pt idx="6">
                  <c:v>0.25</c:v>
                </c:pt>
                <c:pt idx="7">
                  <c:v>0</c:v>
                </c:pt>
                <c:pt idx="8">
                  <c:v>0</c:v>
                </c:pt>
                <c:pt idx="9">
                  <c:v>0</c:v>
                </c:pt>
                <c:pt idx="10">
                  <c:v>0</c:v>
                </c:pt>
                <c:pt idx="11">
                  <c:v>0</c:v>
                </c:pt>
                <c:pt idx="12">
                  <c:v>0</c:v>
                </c:pt>
              </c:numCache>
            </c:numRef>
          </c:val>
          <c:extLst>
            <c:ext xmlns:c16="http://schemas.microsoft.com/office/drawing/2014/chart" uri="{C3380CC4-5D6E-409C-BE32-E72D297353CC}">
              <c16:uniqueId val="{00000000-C3A1-F14F-9D24-FBA85F2094FF}"/>
            </c:ext>
          </c:extLst>
        </c:ser>
        <c:ser>
          <c:idx val="2"/>
          <c:order val="2"/>
          <c:tx>
            <c:strRef>
              <c:f>Graph!$E$105:$E$106</c:f>
              <c:strCache>
                <c:ptCount val="1"/>
                <c:pt idx="0">
                  <c:v>9/18/18</c:v>
                </c:pt>
              </c:strCache>
            </c:strRef>
          </c:tx>
          <c:spPr>
            <a:solidFill>
              <a:schemeClr val="accent3"/>
            </a:solidFill>
            <a:ln>
              <a:noFill/>
            </a:ln>
            <a:effectLst/>
          </c:spPr>
          <c:invertIfNegative val="0"/>
          <c:cat>
            <c:strRef>
              <c:f>Graph!$B$107:$B$119</c:f>
              <c:strCache>
                <c:ptCount val="13"/>
                <c:pt idx="0">
                  <c:v>SLT Membership and Logistics </c:v>
                </c:pt>
                <c:pt idx="1">
                  <c:v>Action Planning </c:v>
                </c:pt>
                <c:pt idx="2">
                  <c:v>SLT Coordination and Staffing </c:v>
                </c:pt>
                <c:pt idx="3">
                  <c:v>SLT Funding </c:v>
                </c:pt>
                <c:pt idx="4">
                  <c:v>SLT Communication and Visibility </c:v>
                </c:pt>
                <c:pt idx="5">
                  <c:v>Authority, Priority, and Communication Linkages </c:v>
                </c:pt>
                <c:pt idx="6">
                  <c:v>Family Participation and Communication </c:v>
                </c:pt>
                <c:pt idx="7">
                  <c:v>Implementation Programs/Sites </c:v>
                </c:pt>
                <c:pt idx="8">
                  <c:v>Demonstration Programs/Sites </c:v>
                </c:pt>
                <c:pt idx="9">
                  <c:v>Implementation Communities </c:v>
                </c:pt>
                <c:pt idx="10">
                  <c:v>Program Coaches </c:v>
                </c:pt>
                <c:pt idx="11">
                  <c:v>Ongoing Support and Technical Assistance </c:v>
                </c:pt>
                <c:pt idx="12">
                  <c:v>Data-Based Decision Making </c:v>
                </c:pt>
              </c:strCache>
            </c:strRef>
          </c:cat>
          <c:val>
            <c:numRef>
              <c:f>Graph!$E$107:$E$119</c:f>
              <c:numCache>
                <c:formatCode>0.00</c:formatCode>
                <c:ptCount val="13"/>
                <c:pt idx="0">
                  <c:v>1.7</c:v>
                </c:pt>
                <c:pt idx="1">
                  <c:v>0.4</c:v>
                </c:pt>
                <c:pt idx="2">
                  <c:v>0.66666666666666663</c:v>
                </c:pt>
                <c:pt idx="3">
                  <c:v>0.5</c:v>
                </c:pt>
                <c:pt idx="4">
                  <c:v>0</c:v>
                </c:pt>
                <c:pt idx="5">
                  <c:v>1.25</c:v>
                </c:pt>
                <c:pt idx="6">
                  <c:v>0.5</c:v>
                </c:pt>
                <c:pt idx="7">
                  <c:v>0</c:v>
                </c:pt>
                <c:pt idx="8">
                  <c:v>0</c:v>
                </c:pt>
                <c:pt idx="9">
                  <c:v>0</c:v>
                </c:pt>
                <c:pt idx="10">
                  <c:v>0</c:v>
                </c:pt>
                <c:pt idx="11">
                  <c:v>0</c:v>
                </c:pt>
                <c:pt idx="12">
                  <c:v>0</c:v>
                </c:pt>
              </c:numCache>
            </c:numRef>
          </c:val>
          <c:extLst>
            <c:ext xmlns:c16="http://schemas.microsoft.com/office/drawing/2014/chart" uri="{C3380CC4-5D6E-409C-BE32-E72D297353CC}">
              <c16:uniqueId val="{00000001-C3A1-F14F-9D24-FBA85F2094FF}"/>
            </c:ext>
          </c:extLst>
        </c:ser>
        <c:ser>
          <c:idx val="3"/>
          <c:order val="3"/>
          <c:tx>
            <c:strRef>
              <c:f>Graph!$F$105:$F$106</c:f>
              <c:strCache>
                <c:ptCount val="1"/>
                <c:pt idx="0">
                  <c:v>7/31/19</c:v>
                </c:pt>
              </c:strCache>
            </c:strRef>
          </c:tx>
          <c:spPr>
            <a:solidFill>
              <a:schemeClr val="accent4"/>
            </a:solidFill>
            <a:ln>
              <a:noFill/>
            </a:ln>
            <a:effectLst/>
          </c:spPr>
          <c:invertIfNegative val="0"/>
          <c:cat>
            <c:strRef>
              <c:f>Graph!$B$107:$B$119</c:f>
              <c:strCache>
                <c:ptCount val="13"/>
                <c:pt idx="0">
                  <c:v>SLT Membership and Logistics </c:v>
                </c:pt>
                <c:pt idx="1">
                  <c:v>Action Planning </c:v>
                </c:pt>
                <c:pt idx="2">
                  <c:v>SLT Coordination and Staffing </c:v>
                </c:pt>
                <c:pt idx="3">
                  <c:v>SLT Funding </c:v>
                </c:pt>
                <c:pt idx="4">
                  <c:v>SLT Communication and Visibility </c:v>
                </c:pt>
                <c:pt idx="5">
                  <c:v>Authority, Priority, and Communication Linkages </c:v>
                </c:pt>
                <c:pt idx="6">
                  <c:v>Family Participation and Communication </c:v>
                </c:pt>
                <c:pt idx="7">
                  <c:v>Implementation Programs/Sites </c:v>
                </c:pt>
                <c:pt idx="8">
                  <c:v>Demonstration Programs/Sites </c:v>
                </c:pt>
                <c:pt idx="9">
                  <c:v>Implementation Communities </c:v>
                </c:pt>
                <c:pt idx="10">
                  <c:v>Program Coaches </c:v>
                </c:pt>
                <c:pt idx="11">
                  <c:v>Ongoing Support and Technical Assistance </c:v>
                </c:pt>
                <c:pt idx="12">
                  <c:v>Data-Based Decision Making </c:v>
                </c:pt>
              </c:strCache>
            </c:strRef>
          </c:cat>
          <c:val>
            <c:numRef>
              <c:f>Graph!$F$107:$F$119</c:f>
              <c:numCache>
                <c:formatCode>0.00</c:formatCode>
                <c:ptCount val="13"/>
                <c:pt idx="0">
                  <c:v>1.7</c:v>
                </c:pt>
                <c:pt idx="1">
                  <c:v>0.4</c:v>
                </c:pt>
                <c:pt idx="2">
                  <c:v>0.66666666666666663</c:v>
                </c:pt>
                <c:pt idx="3">
                  <c:v>1</c:v>
                </c:pt>
                <c:pt idx="4">
                  <c:v>0.33333333333333331</c:v>
                </c:pt>
                <c:pt idx="5">
                  <c:v>1.25</c:v>
                </c:pt>
                <c:pt idx="6">
                  <c:v>1.25</c:v>
                </c:pt>
                <c:pt idx="7">
                  <c:v>1</c:v>
                </c:pt>
                <c:pt idx="8">
                  <c:v>1</c:v>
                </c:pt>
                <c:pt idx="9">
                  <c:v>0</c:v>
                </c:pt>
                <c:pt idx="10">
                  <c:v>0</c:v>
                </c:pt>
                <c:pt idx="11">
                  <c:v>0.33333333333333331</c:v>
                </c:pt>
                <c:pt idx="12">
                  <c:v>0.33333333333333331</c:v>
                </c:pt>
              </c:numCache>
            </c:numRef>
          </c:val>
          <c:extLst>
            <c:ext xmlns:c16="http://schemas.microsoft.com/office/drawing/2014/chart" uri="{C3380CC4-5D6E-409C-BE32-E72D297353CC}">
              <c16:uniqueId val="{00000002-C3A1-F14F-9D24-FBA85F2094FF}"/>
            </c:ext>
          </c:extLst>
        </c:ser>
        <c:ser>
          <c:idx val="4"/>
          <c:order val="4"/>
          <c:tx>
            <c:strRef>
              <c:f>Graph!$G$105:$G$106</c:f>
              <c:strCache>
                <c:ptCount val="1"/>
                <c:pt idx="0">
                  <c:v>12/20/20</c:v>
                </c:pt>
              </c:strCache>
            </c:strRef>
          </c:tx>
          <c:spPr>
            <a:solidFill>
              <a:schemeClr val="accent5"/>
            </a:solidFill>
            <a:ln>
              <a:noFill/>
            </a:ln>
            <a:effectLst/>
          </c:spPr>
          <c:invertIfNegative val="0"/>
          <c:cat>
            <c:strRef>
              <c:f>Graph!$B$107:$B$119</c:f>
              <c:strCache>
                <c:ptCount val="13"/>
                <c:pt idx="0">
                  <c:v>SLT Membership and Logistics </c:v>
                </c:pt>
                <c:pt idx="1">
                  <c:v>Action Planning </c:v>
                </c:pt>
                <c:pt idx="2">
                  <c:v>SLT Coordination and Staffing </c:v>
                </c:pt>
                <c:pt idx="3">
                  <c:v>SLT Funding </c:v>
                </c:pt>
                <c:pt idx="4">
                  <c:v>SLT Communication and Visibility </c:v>
                </c:pt>
                <c:pt idx="5">
                  <c:v>Authority, Priority, and Communication Linkages </c:v>
                </c:pt>
                <c:pt idx="6">
                  <c:v>Family Participation and Communication </c:v>
                </c:pt>
                <c:pt idx="7">
                  <c:v>Implementation Programs/Sites </c:v>
                </c:pt>
                <c:pt idx="8">
                  <c:v>Demonstration Programs/Sites </c:v>
                </c:pt>
                <c:pt idx="9">
                  <c:v>Implementation Communities </c:v>
                </c:pt>
                <c:pt idx="10">
                  <c:v>Program Coaches </c:v>
                </c:pt>
                <c:pt idx="11">
                  <c:v>Ongoing Support and Technical Assistance </c:v>
                </c:pt>
                <c:pt idx="12">
                  <c:v>Data-Based Decision Making </c:v>
                </c:pt>
              </c:strCache>
            </c:strRef>
          </c:cat>
          <c:val>
            <c:numRef>
              <c:f>Graph!$G$107:$G$119</c:f>
              <c:numCache>
                <c:formatCode>0.00</c:formatCode>
                <c:ptCount val="13"/>
                <c:pt idx="0">
                  <c:v>1.9</c:v>
                </c:pt>
                <c:pt idx="1">
                  <c:v>0.4</c:v>
                </c:pt>
                <c:pt idx="2">
                  <c:v>1.3333333333333333</c:v>
                </c:pt>
                <c:pt idx="3">
                  <c:v>1</c:v>
                </c:pt>
                <c:pt idx="4">
                  <c:v>0.66666666666666663</c:v>
                </c:pt>
                <c:pt idx="5">
                  <c:v>1.25</c:v>
                </c:pt>
                <c:pt idx="6">
                  <c:v>1</c:v>
                </c:pt>
                <c:pt idx="7">
                  <c:v>1</c:v>
                </c:pt>
                <c:pt idx="8">
                  <c:v>0</c:v>
                </c:pt>
                <c:pt idx="9">
                  <c:v>0</c:v>
                </c:pt>
                <c:pt idx="10">
                  <c:v>0.8</c:v>
                </c:pt>
                <c:pt idx="11">
                  <c:v>0</c:v>
                </c:pt>
                <c:pt idx="12">
                  <c:v>0</c:v>
                </c:pt>
              </c:numCache>
            </c:numRef>
          </c:val>
          <c:extLst>
            <c:ext xmlns:c16="http://schemas.microsoft.com/office/drawing/2014/chart" uri="{C3380CC4-5D6E-409C-BE32-E72D297353CC}">
              <c16:uniqueId val="{00000001-02DB-45F3-8B52-B1261727129C}"/>
            </c:ext>
          </c:extLst>
        </c:ser>
        <c:dLbls>
          <c:showLegendKey val="0"/>
          <c:showVal val="0"/>
          <c:showCatName val="0"/>
          <c:showSerName val="0"/>
          <c:showPercent val="0"/>
          <c:showBubbleSize val="0"/>
        </c:dLbls>
        <c:gapWidth val="219"/>
        <c:overlap val="-27"/>
        <c:axId val="655805080"/>
        <c:axId val="655801144"/>
      </c:barChart>
      <c:catAx>
        <c:axId val="655805080"/>
        <c:scaling>
          <c:orientation val="minMax"/>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Sub-Elements</a:t>
                </a:r>
              </a:p>
            </c:rich>
          </c:tx>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801144"/>
        <c:crosses val="autoZero"/>
        <c:auto val="1"/>
        <c:lblAlgn val="ctr"/>
        <c:lblOffset val="100"/>
        <c:noMultiLvlLbl val="0"/>
      </c:catAx>
      <c:valAx>
        <c:axId val="655801144"/>
        <c:scaling>
          <c:orientation val="minMax"/>
          <c:max val="2"/>
        </c:scaling>
        <c:delete val="0"/>
        <c:axPos val="l"/>
        <c:majorGridlines>
          <c:spPr>
            <a:ln w="9525" cap="flat" cmpd="sng" algn="ctr">
              <a:solidFill>
                <a:schemeClr val="tx1">
                  <a:lumMod val="15000"/>
                  <a:lumOff val="85000"/>
                </a:schemeClr>
              </a:solidFill>
              <a:round/>
            </a:ln>
            <a:effectLst/>
          </c:spPr>
        </c:majorGridlines>
        <c:title>
          <c:tx>
            <c:rich>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In Place</a:t>
                </a:r>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r>
                  <a:rPr lang="en-US" b="1"/>
                  <a:t>Emerging/</a:t>
                </a:r>
              </a:p>
              <a:p>
                <a:pPr>
                  <a:defRPr b="1"/>
                </a:pPr>
                <a:r>
                  <a:rPr lang="en-US" b="1"/>
                  <a:t>Needs</a:t>
                </a:r>
              </a:p>
              <a:p>
                <a:pPr>
                  <a:defRPr b="1"/>
                </a:pPr>
                <a:r>
                  <a:rPr lang="en-US" b="1"/>
                  <a:t>Improvement</a:t>
                </a:r>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endParaRPr lang="en-US" b="1"/>
              </a:p>
              <a:p>
                <a:pPr>
                  <a:defRPr b="1"/>
                </a:pPr>
                <a:r>
                  <a:rPr lang="en-US" b="1"/>
                  <a:t>Not in Place</a:t>
                </a:r>
              </a:p>
            </c:rich>
          </c:tx>
          <c:overlay val="0"/>
          <c:spPr>
            <a:noFill/>
            <a:ln>
              <a:noFill/>
            </a:ln>
            <a:effectLst/>
          </c:spPr>
          <c:txPr>
            <a:bodyPr rot="0" spcFirstLastPara="1" vertOverflow="ellipsis"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65580508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3</xdr:col>
      <xdr:colOff>9525</xdr:colOff>
      <xdr:row>21</xdr:row>
      <xdr:rowOff>171450</xdr:rowOff>
    </xdr:from>
    <xdr:to>
      <xdr:col>25</xdr:col>
      <xdr:colOff>497840</xdr:colOff>
      <xdr:row>51</xdr:row>
      <xdr:rowOff>140746</xdr:rowOff>
    </xdr:to>
    <xdr:pic>
      <xdr:nvPicPr>
        <xdr:cNvPr id="12" name="Picture 11">
          <a:extLst>
            <a:ext uri="{FF2B5EF4-FFF2-40B4-BE49-F238E27FC236}">
              <a16:creationId xmlns:a16="http://schemas.microsoft.com/office/drawing/2014/main" id="{29091D49-80AC-4642-8477-EC23D3E4B44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21205" y="5393690"/>
          <a:ext cx="15240635" cy="5760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600075</xdr:colOff>
      <xdr:row>0</xdr:row>
      <xdr:rowOff>161925</xdr:rowOff>
    </xdr:from>
    <xdr:to>
      <xdr:col>16</xdr:col>
      <xdr:colOff>66675</xdr:colOff>
      <xdr:row>11</xdr:row>
      <xdr:rowOff>76200</xdr:rowOff>
    </xdr:to>
    <xdr:pic>
      <xdr:nvPicPr>
        <xdr:cNvPr id="1026" name="Picture 1">
          <a:extLst>
            <a:ext uri="{FF2B5EF4-FFF2-40B4-BE49-F238E27FC236}">
              <a16:creationId xmlns:a16="http://schemas.microsoft.com/office/drawing/2014/main" id="{00000000-0008-0000-0000-00000204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648075" y="161925"/>
          <a:ext cx="6172200" cy="2009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590550</xdr:colOff>
      <xdr:row>24</xdr:row>
      <xdr:rowOff>142875</xdr:rowOff>
    </xdr:from>
    <xdr:to>
      <xdr:col>5</xdr:col>
      <xdr:colOff>390525</xdr:colOff>
      <xdr:row>26</xdr:row>
      <xdr:rowOff>38100</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1809750" y="5905500"/>
          <a:ext cx="1628775" cy="2762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180975</xdr:colOff>
      <xdr:row>29</xdr:row>
      <xdr:rowOff>180975</xdr:rowOff>
    </xdr:from>
    <xdr:to>
      <xdr:col>25</xdr:col>
      <xdr:colOff>438150</xdr:colOff>
      <xdr:row>32</xdr:row>
      <xdr:rowOff>76200</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13592175" y="6896100"/>
          <a:ext cx="2085975" cy="4667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Enter a rating of either 0, 1, or 2 for</a:t>
          </a:r>
          <a:r>
            <a:rPr lang="en-US" sz="1100" baseline="0">
              <a:solidFill>
                <a:srgbClr val="FF0000"/>
              </a:solidFill>
            </a:rPr>
            <a:t> each indicator. </a:t>
          </a:r>
        </a:p>
      </xdr:txBody>
    </xdr:sp>
    <xdr:clientData/>
  </xdr:twoCellAnchor>
  <xdr:twoCellAnchor>
    <xdr:from>
      <xdr:col>22</xdr:col>
      <xdr:colOff>152400</xdr:colOff>
      <xdr:row>25</xdr:row>
      <xdr:rowOff>161925</xdr:rowOff>
    </xdr:from>
    <xdr:to>
      <xdr:col>25</xdr:col>
      <xdr:colOff>409575</xdr:colOff>
      <xdr:row>28</xdr:row>
      <xdr:rowOff>76200</xdr:rowOff>
    </xdr:to>
    <xdr:sp macro="" textlink="">
      <xdr:nvSpPr>
        <xdr:cNvPr id="8" name="TextBox 7">
          <a:extLst>
            <a:ext uri="{FF2B5EF4-FFF2-40B4-BE49-F238E27FC236}">
              <a16:creationId xmlns:a16="http://schemas.microsoft.com/office/drawing/2014/main" id="{00000000-0008-0000-0000-000008000000}"/>
            </a:ext>
          </a:extLst>
        </xdr:cNvPr>
        <xdr:cNvSpPr txBox="1"/>
      </xdr:nvSpPr>
      <xdr:spPr>
        <a:xfrm>
          <a:off x="13563600" y="6115050"/>
          <a:ext cx="2085975" cy="48577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US" sz="1100">
              <a:solidFill>
                <a:srgbClr val="FF0000"/>
              </a:solidFill>
            </a:rPr>
            <a:t>Type</a:t>
          </a:r>
          <a:r>
            <a:rPr lang="en-US" sz="1100" baseline="0">
              <a:solidFill>
                <a:srgbClr val="FF0000"/>
              </a:solidFill>
            </a:rPr>
            <a:t> in the Date of when the BoQ was completed.</a:t>
          </a:r>
          <a:endParaRPr lang="en-US" sz="1100">
            <a:solidFill>
              <a:srgbClr val="FF0000"/>
            </a:solidFill>
          </a:endParaRPr>
        </a:p>
      </xdr:txBody>
    </xdr:sp>
    <xdr:clientData/>
  </xdr:twoCellAnchor>
  <xdr:twoCellAnchor>
    <xdr:from>
      <xdr:col>19</xdr:col>
      <xdr:colOff>571500</xdr:colOff>
      <xdr:row>26</xdr:row>
      <xdr:rowOff>9526</xdr:rowOff>
    </xdr:from>
    <xdr:to>
      <xdr:col>22</xdr:col>
      <xdr:colOff>152402</xdr:colOff>
      <xdr:row>27</xdr:row>
      <xdr:rowOff>161925</xdr:rowOff>
    </xdr:to>
    <xdr:cxnSp macro="">
      <xdr:nvCxnSpPr>
        <xdr:cNvPr id="9" name="Straight Arrow Connector 8">
          <a:extLst>
            <a:ext uri="{FF2B5EF4-FFF2-40B4-BE49-F238E27FC236}">
              <a16:creationId xmlns:a16="http://schemas.microsoft.com/office/drawing/2014/main" id="{00000000-0008-0000-0000-000009000000}"/>
            </a:ext>
          </a:extLst>
        </xdr:cNvPr>
        <xdr:cNvCxnSpPr/>
      </xdr:nvCxnSpPr>
      <xdr:spPr>
        <a:xfrm flipH="1">
          <a:off x="12153900" y="6153151"/>
          <a:ext cx="1409702" cy="342899"/>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361950</xdr:colOff>
      <xdr:row>30</xdr:row>
      <xdr:rowOff>57150</xdr:rowOff>
    </xdr:from>
    <xdr:to>
      <xdr:col>22</xdr:col>
      <xdr:colOff>180975</xdr:colOff>
      <xdr:row>31</xdr:row>
      <xdr:rowOff>123827</xdr:rowOff>
    </xdr:to>
    <xdr:cxnSp macro="">
      <xdr:nvCxnSpPr>
        <xdr:cNvPr id="10" name="Straight Arrow Connector 9">
          <a:extLst>
            <a:ext uri="{FF2B5EF4-FFF2-40B4-BE49-F238E27FC236}">
              <a16:creationId xmlns:a16="http://schemas.microsoft.com/office/drawing/2014/main" id="{00000000-0008-0000-0000-00000A000000}"/>
            </a:ext>
          </a:extLst>
        </xdr:cNvPr>
        <xdr:cNvCxnSpPr/>
      </xdr:nvCxnSpPr>
      <xdr:spPr>
        <a:xfrm flipH="1">
          <a:off x="11334750" y="6962775"/>
          <a:ext cx="2257425" cy="25717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257175</xdr:colOff>
      <xdr:row>31</xdr:row>
      <xdr:rowOff>133350</xdr:rowOff>
    </xdr:from>
    <xdr:to>
      <xdr:col>22</xdr:col>
      <xdr:colOff>190503</xdr:colOff>
      <xdr:row>37</xdr:row>
      <xdr:rowOff>180975</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flipH="1">
          <a:off x="11839575" y="7229475"/>
          <a:ext cx="1762128" cy="1190625"/>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1733550</xdr:colOff>
      <xdr:row>0</xdr:row>
      <xdr:rowOff>57150</xdr:rowOff>
    </xdr:from>
    <xdr:to>
      <xdr:col>9</xdr:col>
      <xdr:colOff>447675</xdr:colOff>
      <xdr:row>18</xdr:row>
      <xdr:rowOff>152400</xdr:rowOff>
    </xdr:to>
    <xdr:graphicFrame macro="">
      <xdr:nvGraphicFramePr>
        <xdr:cNvPr id="2049" name="Chart 1">
          <a:extLst>
            <a:ext uri="{FF2B5EF4-FFF2-40B4-BE49-F238E27FC236}">
              <a16:creationId xmlns:a16="http://schemas.microsoft.com/office/drawing/2014/main" id="{00000000-0008-0000-0100-000001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xdr:colOff>
      <xdr:row>6</xdr:row>
      <xdr:rowOff>9525</xdr:rowOff>
    </xdr:from>
    <xdr:to>
      <xdr:col>10</xdr:col>
      <xdr:colOff>1</xdr:colOff>
      <xdr:row>44</xdr:row>
      <xdr:rowOff>180975</xdr:rowOff>
    </xdr:to>
    <xdr:graphicFrame macro="">
      <xdr:nvGraphicFramePr>
        <xdr:cNvPr id="3073" name="Chart 5">
          <a:extLst>
            <a:ext uri="{FF2B5EF4-FFF2-40B4-BE49-F238E27FC236}">
              <a16:creationId xmlns:a16="http://schemas.microsoft.com/office/drawing/2014/main" id="{00000000-0008-0000-0300-000001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295275</xdr:colOff>
      <xdr:row>64</xdr:row>
      <xdr:rowOff>95250</xdr:rowOff>
    </xdr:from>
    <xdr:to>
      <xdr:col>14</xdr:col>
      <xdr:colOff>9525</xdr:colOff>
      <xdr:row>103</xdr:row>
      <xdr:rowOff>85725</xdr:rowOff>
    </xdr:to>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10</xdr:col>
      <xdr:colOff>133349</xdr:colOff>
      <xdr:row>6</xdr:row>
      <xdr:rowOff>19050</xdr:rowOff>
    </xdr:from>
    <xdr:to>
      <xdr:col>12</xdr:col>
      <xdr:colOff>95249</xdr:colOff>
      <xdr:row>19</xdr:row>
      <xdr:rowOff>104775</xdr:rowOff>
    </xdr:to>
    <mc:AlternateContent xmlns:mc="http://schemas.openxmlformats.org/markup-compatibility/2006" xmlns:a14="http://schemas.microsoft.com/office/drawing/2010/main">
      <mc:Choice Requires="a14">
        <xdr:graphicFrame macro="">
          <xdr:nvGraphicFramePr>
            <xdr:cNvPr id="3" name="Date">
              <a:extLst>
                <a:ext uri="{FF2B5EF4-FFF2-40B4-BE49-F238E27FC236}">
                  <a16:creationId xmlns:a16="http://schemas.microsoft.com/office/drawing/2014/main" id="{00000000-0008-0000-0300-000003000000}"/>
                </a:ext>
              </a:extLst>
            </xdr:cNvPr>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10858499" y="1162050"/>
              <a:ext cx="2066925" cy="25622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9</xdr:col>
      <xdr:colOff>371475</xdr:colOff>
      <xdr:row>55</xdr:row>
      <xdr:rowOff>238126</xdr:rowOff>
    </xdr:from>
    <xdr:to>
      <xdr:col>11</xdr:col>
      <xdr:colOff>647700</xdr:colOff>
      <xdr:row>68</xdr:row>
      <xdr:rowOff>180975</xdr:rowOff>
    </xdr:to>
    <mc:AlternateContent xmlns:mc="http://schemas.openxmlformats.org/markup-compatibility/2006" xmlns:a14="http://schemas.microsoft.com/office/drawing/2010/main">
      <mc:Choice Requires="a14">
        <xdr:graphicFrame macro="">
          <xdr:nvGraphicFramePr>
            <xdr:cNvPr id="4" name="Date 1">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Date 1"/>
            </a:graphicData>
          </a:graphic>
        </xdr:graphicFrame>
      </mc:Choice>
      <mc:Fallback xmlns="">
        <xdr:sp macro="" textlink="">
          <xdr:nvSpPr>
            <xdr:cNvPr id="0" name=""/>
            <xdr:cNvSpPr>
              <a:spLocks noTextEdit="1"/>
            </xdr:cNvSpPr>
          </xdr:nvSpPr>
          <xdr:spPr>
            <a:xfrm>
              <a:off x="10306050" y="10715626"/>
              <a:ext cx="2057400" cy="2600324"/>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rna Veguilla" refreshedDate="44210.685223148146" createdVersion="6" refreshedVersion="6" minRefreshableVersion="3" recordCount="8" xr:uid="{CB5D44D9-67D8-47CA-BDE1-4C9709FD4D33}">
  <cacheSource type="worksheet">
    <worksheetSource ref="A1:F9" sheet="Do Not Use"/>
  </cacheSource>
  <cacheFields count="6">
    <cacheField name="Date" numFmtId="164">
      <sharedItems count="10">
        <s v="12/19/16"/>
        <s v="2/21/17"/>
        <s v="9/18/18"/>
        <s v="7/31/19"/>
        <s v="12/20/20"/>
        <s v="Date 6"/>
        <s v="Date 7"/>
        <s v="Date 8"/>
        <s v="" u="1"/>
        <s v="Date 5" u="1"/>
      </sharedItems>
    </cacheField>
    <cacheField name="State Leadership Team" numFmtId="2">
      <sharedItems containsMixedTypes="1" containsNumber="1" minValue="0.44444444444444442" maxValue="1.2592592592592593"/>
    </cacheField>
    <cacheField name="Family Engagement" numFmtId="2">
      <sharedItems containsMixedTypes="1" containsNumber="1" minValue="0.25" maxValue="1.25"/>
    </cacheField>
    <cacheField name="Implementation and Demonstration Programs/Sites" numFmtId="2">
      <sharedItems containsMixedTypes="1" containsNumber="1" minValue="0" maxValue="0.5"/>
    </cacheField>
    <cacheField name="Professional Development" numFmtId="2">
      <sharedItems containsMixedTypes="1" containsNumber="1" minValue="0" maxValue="0.5"/>
    </cacheField>
    <cacheField name="Evaluation/Data-Based Decision Making" numFmtId="2">
      <sharedItems containsMixedTypes="1" containsNumber="1" minValue="0" maxValue="0.33333333333333331"/>
    </cacheField>
  </cacheFields>
  <extLst>
    <ext xmlns:x14="http://schemas.microsoft.com/office/spreadsheetml/2009/9/main" uri="{725AE2AE-9491-48be-B2B4-4EB974FC3084}">
      <x14:pivotCacheDefinition pivotCacheId="24182562"/>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yrna Veguilla" refreshedDate="44210.685223495369" createdVersion="6" refreshedVersion="6" minRefreshableVersion="3" recordCount="8" xr:uid="{3893133E-1E79-45DA-A6E7-CA88581B90E5}">
  <cacheSource type="worksheet">
    <worksheetSource ref="A10:N18" sheet="Do Not Use"/>
  </cacheSource>
  <cacheFields count="14">
    <cacheField name="Date" numFmtId="164">
      <sharedItems count="9">
        <s v="12/19/16"/>
        <s v="2/21/17"/>
        <s v="9/18/18"/>
        <s v="7/31/19"/>
        <s v="12/20/20"/>
        <s v="Date 6"/>
        <s v="Date 7"/>
        <s v="Date 8"/>
        <s v="Date 5" u="1"/>
      </sharedItems>
    </cacheField>
    <cacheField name="SLT Membership and Logistics" numFmtId="2">
      <sharedItems containsMixedTypes="1" containsNumber="1" minValue="0.6" maxValue="1.9"/>
    </cacheField>
    <cacheField name="Action Planning" numFmtId="2">
      <sharedItems containsMixedTypes="1" containsNumber="1" minValue="0" maxValue="0.4"/>
    </cacheField>
    <cacheField name="SLT Coordination and Staffing" numFmtId="2">
      <sharedItems containsMixedTypes="1" containsNumber="1" minValue="0.33333333333333331" maxValue="1.3333333333333333"/>
    </cacheField>
    <cacheField name="SLT Funding" numFmtId="2">
      <sharedItems containsMixedTypes="1" containsNumber="1" minValue="0" maxValue="1"/>
    </cacheField>
    <cacheField name="SLT Communication and Visibility" numFmtId="2">
      <sharedItems containsMixedTypes="1" containsNumber="1" minValue="0" maxValue="0.66666666666666663"/>
    </cacheField>
    <cacheField name="Authority, Priority, and Communication Linkages" numFmtId="2">
      <sharedItems containsMixedTypes="1" containsNumber="1" minValue="1.25" maxValue="1.25"/>
    </cacheField>
    <cacheField name="Family Participation and Communication" numFmtId="2">
      <sharedItems containsMixedTypes="1" containsNumber="1" minValue="0.25" maxValue="1.25"/>
    </cacheField>
    <cacheField name="Implementation Programs/Sites" numFmtId="2">
      <sharedItems containsMixedTypes="1" containsNumber="1" containsInteger="1" minValue="0" maxValue="1"/>
    </cacheField>
    <cacheField name="Demonstration Programs/Sites" numFmtId="2">
      <sharedItems containsMixedTypes="1" containsNumber="1" containsInteger="1" minValue="0" maxValue="1"/>
    </cacheField>
    <cacheField name="Implementation Communities" numFmtId="2">
      <sharedItems containsMixedTypes="1" containsNumber="1" containsInteger="1" minValue="0" maxValue="0"/>
    </cacheField>
    <cacheField name="Program Coaches" numFmtId="2">
      <sharedItems containsMixedTypes="1" containsNumber="1" minValue="0" maxValue="0.8"/>
    </cacheField>
    <cacheField name="Ongoing Support and Technical Assistance" numFmtId="2">
      <sharedItems containsMixedTypes="1" containsNumber="1" minValue="0" maxValue="0.33333333333333331"/>
    </cacheField>
    <cacheField name="Data-Based Decision Making" numFmtId="2">
      <sharedItems containsMixedTypes="1" containsNumber="1" minValue="0" maxValue="0.33333333333333331"/>
    </cacheField>
  </cacheFields>
  <extLst>
    <ext xmlns:x14="http://schemas.microsoft.com/office/spreadsheetml/2009/9/main" uri="{725AE2AE-9491-48be-B2B4-4EB974FC3084}">
      <x14:pivotCacheDefinition pivotCacheId="1203873709"/>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n v="0.44444444444444442"/>
    <n v="0.25"/>
    <n v="0"/>
    <n v="0"/>
    <n v="0"/>
  </r>
  <r>
    <x v="1"/>
    <n v="0.48148148148148145"/>
    <n v="0.25"/>
    <n v="0"/>
    <n v="0"/>
    <n v="0"/>
  </r>
  <r>
    <x v="2"/>
    <n v="1"/>
    <n v="0.5"/>
    <n v="0"/>
    <n v="0"/>
    <n v="0"/>
  </r>
  <r>
    <x v="3"/>
    <n v="1.0740740740740742"/>
    <n v="1.25"/>
    <n v="0.5"/>
    <n v="0.125"/>
    <n v="0.33333333333333331"/>
  </r>
  <r>
    <x v="4"/>
    <n v="1.2592592592592593"/>
    <n v="1"/>
    <n v="0.33333333333333331"/>
    <n v="0.5"/>
    <n v="0"/>
  </r>
  <r>
    <x v="5"/>
    <s v=""/>
    <s v=""/>
    <s v=""/>
    <s v=""/>
    <s v=""/>
  </r>
  <r>
    <x v="6"/>
    <s v=""/>
    <s v=""/>
    <s v=""/>
    <s v=""/>
    <s v=""/>
  </r>
  <r>
    <x v="7"/>
    <s v=""/>
    <s v=""/>
    <s v=""/>
    <s v=""/>
    <s v=""/>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n v="0.6"/>
    <n v="0"/>
    <n v="0.33333333333333331"/>
    <n v="0"/>
    <n v="0"/>
    <n v="1.25"/>
    <n v="0.25"/>
    <n v="0"/>
    <n v="0"/>
    <n v="0"/>
    <n v="0"/>
    <n v="0"/>
    <n v="0"/>
  </r>
  <r>
    <x v="1"/>
    <n v="0.6"/>
    <n v="0"/>
    <n v="0.66666666666666663"/>
    <n v="0"/>
    <n v="0"/>
    <n v="1.25"/>
    <n v="0.25"/>
    <n v="0"/>
    <n v="0"/>
    <n v="0"/>
    <n v="0"/>
    <n v="0"/>
    <n v="0"/>
  </r>
  <r>
    <x v="2"/>
    <n v="1.7"/>
    <n v="0.4"/>
    <n v="0.66666666666666663"/>
    <n v="0.5"/>
    <n v="0"/>
    <n v="1.25"/>
    <n v="0.5"/>
    <n v="0"/>
    <n v="0"/>
    <n v="0"/>
    <n v="0"/>
    <n v="0"/>
    <n v="0"/>
  </r>
  <r>
    <x v="3"/>
    <n v="1.7"/>
    <n v="0.4"/>
    <n v="0.66666666666666663"/>
    <n v="1"/>
    <n v="0.33333333333333331"/>
    <n v="1.25"/>
    <n v="1.25"/>
    <n v="1"/>
    <n v="1"/>
    <n v="0"/>
    <n v="0"/>
    <n v="0.33333333333333331"/>
    <n v="0.33333333333333331"/>
  </r>
  <r>
    <x v="4"/>
    <n v="1.9"/>
    <n v="0.4"/>
    <n v="1.3333333333333333"/>
    <n v="1"/>
    <n v="0.66666666666666663"/>
    <n v="1.25"/>
    <n v="1"/>
    <n v="1"/>
    <n v="0"/>
    <n v="0"/>
    <n v="0.8"/>
    <n v="0"/>
    <n v="0"/>
  </r>
  <r>
    <x v="5"/>
    <s v=""/>
    <s v=""/>
    <s v=""/>
    <s v=""/>
    <s v=""/>
    <s v=""/>
    <s v=""/>
    <s v=""/>
    <s v=""/>
    <s v=""/>
    <s v=""/>
    <s v=""/>
    <s v=""/>
  </r>
  <r>
    <x v="6"/>
    <s v=""/>
    <s v=""/>
    <s v=""/>
    <s v=""/>
    <s v=""/>
    <s v=""/>
    <s v=""/>
    <s v=""/>
    <s v=""/>
    <s v=""/>
    <s v=""/>
    <s v=""/>
    <s v=""/>
  </r>
  <r>
    <x v="7"/>
    <s v=""/>
    <s v=""/>
    <s v=""/>
    <s v=""/>
    <s v=""/>
    <s v=""/>
    <s v=""/>
    <s v=""/>
    <s v=""/>
    <s v=""/>
    <s v=""/>
    <s v=""/>
    <s v=""/>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1F58D32-6CF8-4E48-830D-AAD843D2EB33}" name="Critical Elements" cacheId="0" dataOnRows="1" applyNumberFormats="0" applyBorderFormats="0" applyFontFormats="0" applyPatternFormats="0" applyAlignmentFormats="0" applyWidthHeightFormats="1" dataCaption="Critical Elements" updatedVersion="6" minRefreshableVersion="3" rowGrandTotals="0" colGrandTotals="0" itemPrintTitles="1" createdVersion="5" indent="0" outline="1" outlineData="1" chartFormat="1" colHeaderCaption="Dates">
  <location ref="B47:G53" firstHeaderRow="1" firstDataRow="2" firstDataCol="1"/>
  <pivotFields count="6">
    <pivotField axis="axisCol" multipleItemSelectionAllowed="1" showAll="0">
      <items count="11">
        <item h="1" m="1" x="8"/>
        <item x="0"/>
        <item x="1"/>
        <item x="2"/>
        <item x="3"/>
        <item h="1" m="1" x="9"/>
        <item h="1" x="5"/>
        <item h="1" x="6"/>
        <item h="1" x="7"/>
        <item x="4"/>
        <item t="default"/>
      </items>
    </pivotField>
    <pivotField dataField="1" showAll="0" defaultSubtotal="0"/>
    <pivotField dataField="1" showAll="0"/>
    <pivotField dataField="1" showAll="0" defaultSubtotal="0"/>
    <pivotField dataField="1" showAll="0" defaultSubtotal="0"/>
    <pivotField dataField="1" showAll="0" defaultSubtotal="0"/>
  </pivotFields>
  <rowFields count="1">
    <field x="-2"/>
  </rowFields>
  <rowItems count="5">
    <i>
      <x/>
    </i>
    <i i="1">
      <x v="1"/>
    </i>
    <i i="2">
      <x v="2"/>
    </i>
    <i i="3">
      <x v="3"/>
    </i>
    <i i="4">
      <x v="4"/>
    </i>
  </rowItems>
  <colFields count="1">
    <field x="0"/>
  </colFields>
  <colItems count="5">
    <i>
      <x v="1"/>
    </i>
    <i>
      <x v="2"/>
    </i>
    <i>
      <x v="3"/>
    </i>
    <i>
      <x v="4"/>
    </i>
    <i>
      <x v="9"/>
    </i>
  </colItems>
  <dataFields count="5">
    <dataField name="State Leadership Team " fld="1" baseField="0" baseItem="661476976"/>
    <dataField name="Family Engagement " fld="2" baseField="0" baseItem="405798776"/>
    <dataField name="Implementation and Demonstration Programs/Sites " fld="3" baseField="0" baseItem="661162112"/>
    <dataField name="Professional Development " fld="4" baseField="0" baseItem="807884384"/>
    <dataField name="Evaluation/Data-Based Decision Making " fld="5" baseField="0" baseItem="661161408"/>
  </dataFields>
  <formats count="10">
    <format dxfId="9">
      <pivotArea outline="0" collapsedLevelsAreSubtotals="1" fieldPosition="0"/>
    </format>
    <format dxfId="8">
      <pivotArea outline="0" collapsedLevelsAreSubtotals="1" fieldPosition="0"/>
    </format>
    <format dxfId="7">
      <pivotArea field="0" type="button" dataOnly="0" labelOnly="1" outline="0" axis="axisCol" fieldPosition="0"/>
    </format>
    <format dxfId="6">
      <pivotArea type="topRight" dataOnly="0" labelOnly="1" outline="0" fieldPosition="0"/>
    </format>
    <format dxfId="5">
      <pivotArea dataOnly="0" labelOnly="1" fieldPosition="0">
        <references count="1">
          <reference field="0" count="0"/>
        </references>
      </pivotArea>
    </format>
    <format dxfId="4">
      <pivotArea outline="0" collapsedLevelsAreSubtotals="1" fieldPosition="0"/>
    </format>
    <format dxfId="3">
      <pivotArea dataOnly="0" labelOnly="1" outline="0" fieldPosition="0">
        <references count="1">
          <reference field="4294967294" count="5">
            <x v="0"/>
            <x v="1"/>
            <x v="2"/>
            <x v="3"/>
            <x v="4"/>
          </reference>
        </references>
      </pivotArea>
    </format>
    <format dxfId="2">
      <pivotArea field="-2" type="button" dataOnly="0" labelOnly="1" outline="0" axis="axisRow" fieldPosition="0"/>
    </format>
    <format dxfId="1">
      <pivotArea field="-2" type="button" dataOnly="0" labelOnly="1" outline="0" axis="axisRow" fieldPosition="0"/>
    </format>
    <format dxfId="0">
      <pivotArea dataOnly="0" labelOnly="1" fieldPosition="0">
        <references count="1">
          <reference field="0" count="0"/>
        </references>
      </pivotArea>
    </format>
  </formats>
  <chartFormats count="9">
    <chartFormat chart="0" format="33" series="1">
      <pivotArea type="data" outline="0" fieldPosition="0">
        <references count="1">
          <reference field="4294967294" count="1" selected="0">
            <x v="0"/>
          </reference>
        </references>
      </pivotArea>
    </chartFormat>
    <chartFormat chart="0" format="34" series="1">
      <pivotArea type="data" outline="0" fieldPosition="0">
        <references count="2">
          <reference field="4294967294" count="1" selected="0">
            <x v="0"/>
          </reference>
          <reference field="0" count="1" selected="0">
            <x v="1"/>
          </reference>
        </references>
      </pivotArea>
    </chartFormat>
    <chartFormat chart="0" format="35" series="1">
      <pivotArea type="data" outline="0" fieldPosition="0">
        <references count="2">
          <reference field="4294967294" count="1" selected="0">
            <x v="0"/>
          </reference>
          <reference field="0" count="1" selected="0">
            <x v="2"/>
          </reference>
        </references>
      </pivotArea>
    </chartFormat>
    <chartFormat chart="0" format="36" series="1">
      <pivotArea type="data" outline="0" fieldPosition="0">
        <references count="2">
          <reference field="4294967294" count="1" selected="0">
            <x v="0"/>
          </reference>
          <reference field="0" count="1" selected="0">
            <x v="3"/>
          </reference>
        </references>
      </pivotArea>
    </chartFormat>
    <chartFormat chart="0" format="37" series="1">
      <pivotArea type="data" outline="0" fieldPosition="0">
        <references count="2">
          <reference field="4294967294" count="1" selected="0">
            <x v="0"/>
          </reference>
          <reference field="0" count="1" selected="0">
            <x v="4"/>
          </reference>
        </references>
      </pivotArea>
    </chartFormat>
    <chartFormat chart="0" format="38" series="1">
      <pivotArea type="data" outline="0" fieldPosition="0">
        <references count="2">
          <reference field="4294967294" count="1" selected="0">
            <x v="0"/>
          </reference>
          <reference field="0" count="1" selected="0">
            <x v="6"/>
          </reference>
        </references>
      </pivotArea>
    </chartFormat>
    <chartFormat chart="0" format="39" series="1">
      <pivotArea type="data" outline="0" fieldPosition="0">
        <references count="2">
          <reference field="4294967294" count="1" selected="0">
            <x v="0"/>
          </reference>
          <reference field="0" count="1" selected="0">
            <x v="7"/>
          </reference>
        </references>
      </pivotArea>
    </chartFormat>
    <chartFormat chart="0" format="40" series="1">
      <pivotArea type="data" outline="0" fieldPosition="0">
        <references count="2">
          <reference field="4294967294" count="1" selected="0">
            <x v="0"/>
          </reference>
          <reference field="0" count="1" selected="0">
            <x v="8"/>
          </reference>
        </references>
      </pivotArea>
    </chartFormat>
    <chartFormat chart="0" format="41" series="1">
      <pivotArea type="data" outline="0" fieldPosition="0">
        <references count="2">
          <reference field="4294967294" count="1" selected="0">
            <x v="0"/>
          </reference>
          <reference field="0" count="1" selected="0">
            <x v="9"/>
          </reference>
        </references>
      </pivotArea>
    </chartFormat>
  </chartFormats>
  <pivotTableStyleInfo name="PivotStyleMedium8" showRowHeaders="1"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FE97802A-E933-4A38-87B3-42074CC1815E}" name="Sub-Elements" cacheId="1" dataOnRows="1" applyNumberFormats="0" applyBorderFormats="0" applyFontFormats="0" applyPatternFormats="0" applyAlignmentFormats="0" applyWidthHeightFormats="1" dataCaption="Sub-Elements" updatedVersion="6" minRefreshableVersion="3" showMemberPropertyTips="0" rowGrandTotals="0" colGrandTotals="0" itemPrintTitles="1" createdVersion="6" indent="0" compact="0" compactData="0" chartFormat="1">
  <location ref="B105:G119" firstHeaderRow="1" firstDataRow="2" firstDataCol="1"/>
  <pivotFields count="14">
    <pivotField axis="axisCol" compact="0" outline="0" subtotalTop="0" showAll="0" includeNewItemsInFilter="1">
      <items count="10">
        <item x="0"/>
        <item x="1"/>
        <item x="2"/>
        <item x="3"/>
        <item h="1" x="7"/>
        <item h="1" m="1" x="8"/>
        <item h="1" x="5"/>
        <item h="1" x="6"/>
        <item x="4"/>
        <item t="default"/>
      </items>
    </pivotField>
    <pivotField dataField="1" compact="0" outline="0" subtotalTop="0" showAll="0" includeNewItemsInFilter="1" defaultSubtotal="0"/>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 dataField="1" compact="0" outline="0" subtotalTop="0" showAll="0" includeNewItemsInFilter="1"/>
  </pivotFields>
  <rowFields count="1">
    <field x="-2"/>
  </rowFields>
  <rowItems count="13">
    <i>
      <x/>
    </i>
    <i i="1">
      <x v="1"/>
    </i>
    <i i="2">
      <x v="2"/>
    </i>
    <i i="3">
      <x v="3"/>
    </i>
    <i i="4">
      <x v="4"/>
    </i>
    <i i="5">
      <x v="5"/>
    </i>
    <i i="6">
      <x v="6"/>
    </i>
    <i i="7">
      <x v="7"/>
    </i>
    <i i="8">
      <x v="8"/>
    </i>
    <i i="9">
      <x v="9"/>
    </i>
    <i i="10">
      <x v="10"/>
    </i>
    <i i="11">
      <x v="11"/>
    </i>
    <i i="12">
      <x v="12"/>
    </i>
  </rowItems>
  <colFields count="1">
    <field x="0"/>
  </colFields>
  <colItems count="5">
    <i>
      <x/>
    </i>
    <i>
      <x v="1"/>
    </i>
    <i>
      <x v="2"/>
    </i>
    <i>
      <x v="3"/>
    </i>
    <i>
      <x v="8"/>
    </i>
  </colItems>
  <dataFields count="13">
    <dataField name="SLT Membership and Logistics " fld="1" baseField="0" baseItem="0"/>
    <dataField name="Action Planning " fld="2" baseField="0" baseItem="0"/>
    <dataField name="SLT Coordination and Staffing " fld="3" baseField="0" baseItem="0"/>
    <dataField name="SLT Funding " fld="4" baseField="0" baseItem="0"/>
    <dataField name="SLT Communication and Visibility " fld="5" baseField="0" baseItem="0"/>
    <dataField name="Authority, Priority, and Communication Linkages " fld="6" baseField="0" baseItem="0"/>
    <dataField name="Family Participation and Communication " fld="7" baseField="0" baseItem="0"/>
    <dataField name="Implementation Programs/Sites " fld="8" baseField="0" baseItem="0"/>
    <dataField name="Demonstration Programs/Sites " fld="9" baseField="0" baseItem="0"/>
    <dataField name="Implementation Communities " fld="10" baseField="0" baseItem="0"/>
    <dataField name="Program Coaches " fld="11" baseField="0" baseItem="0"/>
    <dataField name="Ongoing Support and Technical Assistance " fld="12" baseField="0" baseItem="0"/>
    <dataField name="Data-Based Decision Making " fld="13" baseField="0" baseItem="0"/>
  </dataFields>
  <formats count="20">
    <format dxfId="29">
      <pivotArea field="0" type="button" dataOnly="0" labelOnly="1" outline="0" axis="axisCol" fieldPosition="0"/>
    </format>
    <format dxfId="28">
      <pivotArea dataOnly="0" labelOnly="1" outline="0" fieldPosition="0">
        <references count="1">
          <reference field="4294967294" count="13">
            <x v="0"/>
            <x v="1"/>
            <x v="2"/>
            <x v="3"/>
            <x v="4"/>
            <x v="5"/>
            <x v="6"/>
            <x v="7"/>
            <x v="8"/>
            <x v="9"/>
            <x v="10"/>
            <x v="11"/>
            <x v="12"/>
          </reference>
        </references>
      </pivotArea>
    </format>
    <format dxfId="27">
      <pivotArea field="0" type="button" dataOnly="0" labelOnly="1" outline="0" axis="axisCol" fieldPosition="0"/>
    </format>
    <format dxfId="26">
      <pivotArea dataOnly="0" labelOnly="1" outline="0" fieldPosition="0">
        <references count="1">
          <reference field="4294967294" count="13">
            <x v="0"/>
            <x v="1"/>
            <x v="2"/>
            <x v="3"/>
            <x v="4"/>
            <x v="5"/>
            <x v="6"/>
            <x v="7"/>
            <x v="8"/>
            <x v="9"/>
            <x v="10"/>
            <x v="11"/>
            <x v="12"/>
          </reference>
        </references>
      </pivotArea>
    </format>
    <format dxfId="25">
      <pivotArea field="0" type="button" dataOnly="0" labelOnly="1" outline="0" axis="axisCol" fieldPosition="0"/>
    </format>
    <format dxfId="24">
      <pivotArea dataOnly="0" labelOnly="1" outline="0" fieldPosition="0">
        <references count="1">
          <reference field="4294967294" count="13">
            <x v="0"/>
            <x v="1"/>
            <x v="2"/>
            <x v="3"/>
            <x v="4"/>
            <x v="5"/>
            <x v="6"/>
            <x v="7"/>
            <x v="8"/>
            <x v="9"/>
            <x v="10"/>
            <x v="11"/>
            <x v="12"/>
          </reference>
        </references>
      </pivotArea>
    </format>
    <format dxfId="23">
      <pivotArea field="-2" type="button" dataOnly="0" labelOnly="1" outline="0" axis="axisRow" fieldPosition="0"/>
    </format>
    <format dxfId="22">
      <pivotArea field="-2" type="button" dataOnly="0" labelOnly="1" outline="0" axis="axisRow" fieldPosition="0"/>
    </format>
    <format dxfId="21">
      <pivotArea dataOnly="0" labelOnly="1" outline="0" fieldPosition="0">
        <references count="1">
          <reference field="4294967294" count="13">
            <x v="0"/>
            <x v="1"/>
            <x v="2"/>
            <x v="3"/>
            <x v="4"/>
            <x v="5"/>
            <x v="6"/>
            <x v="7"/>
            <x v="8"/>
            <x v="9"/>
            <x v="10"/>
            <x v="11"/>
            <x v="12"/>
          </reference>
        </references>
      </pivotArea>
    </format>
    <format dxfId="20">
      <pivotArea outline="0" fieldPosition="0"/>
    </format>
    <format dxfId="19">
      <pivotArea outline="0" fieldPosition="0"/>
    </format>
    <format dxfId="18">
      <pivotArea dataOnly="0" labelOnly="1" outline="0" fieldPosition="0">
        <references count="1">
          <reference field="4294967294" count="13">
            <x v="0"/>
            <x v="1"/>
            <x v="2"/>
            <x v="3"/>
            <x v="4"/>
            <x v="5"/>
            <x v="6"/>
            <x v="7"/>
            <x v="8"/>
            <x v="9"/>
            <x v="10"/>
            <x v="11"/>
            <x v="12"/>
          </reference>
        </references>
      </pivotArea>
    </format>
    <format dxfId="17">
      <pivotArea field="-2" type="button" dataOnly="0" labelOnly="1" outline="0" axis="axisRow" fieldPosition="0"/>
    </format>
    <format dxfId="16">
      <pivotArea dataOnly="0" labelOnly="1" outline="0" fieldPosition="0">
        <references count="1">
          <reference field="0" count="0"/>
        </references>
      </pivotArea>
    </format>
    <format dxfId="15">
      <pivotArea field="-2" type="button" dataOnly="0" labelOnly="1" outline="0" axis="axisRow" fieldPosition="0"/>
    </format>
    <format dxfId="14">
      <pivotArea field="0" type="button" dataOnly="0" labelOnly="1" outline="0" axis="axisCol" fieldPosition="0"/>
    </format>
    <format dxfId="13">
      <pivotArea field="0" type="button" dataOnly="0" labelOnly="1" outline="0" axis="axisCol" fieldPosition="0"/>
    </format>
    <format dxfId="12">
      <pivotArea dataOnly="0" labelOnly="1" outline="0" fieldPosition="0">
        <references count="1">
          <reference field="0" count="0"/>
        </references>
      </pivotArea>
    </format>
    <format dxfId="11">
      <pivotArea dataOnly="0" labelOnly="1" outline="0" fieldPosition="0">
        <references count="1">
          <reference field="0" count="0"/>
        </references>
      </pivotArea>
    </format>
    <format dxfId="10">
      <pivotArea outline="0" collapsedLevelsAreSubtotals="1" fieldPosition="0"/>
    </format>
  </formats>
  <chartFormats count="10">
    <chartFormat chart="0" format="18" series="1">
      <pivotArea type="data" outline="0" fieldPosition="0">
        <references count="1">
          <reference field="4294967294" count="1" selected="0">
            <x v="0"/>
          </reference>
        </references>
      </pivotArea>
    </chartFormat>
    <chartFormat chart="0" format="20" series="1">
      <pivotArea type="data" outline="0" fieldPosition="0">
        <references count="2">
          <reference field="4294967294" count="1" selected="0">
            <x v="0"/>
          </reference>
          <reference field="0" count="1" selected="0">
            <x v="0"/>
          </reference>
        </references>
      </pivotArea>
    </chartFormat>
    <chartFormat chart="0" format="21" series="1">
      <pivotArea type="data" outline="0" fieldPosition="0">
        <references count="2">
          <reference field="4294967294" count="1" selected="0">
            <x v="0"/>
          </reference>
          <reference field="0" count="1" selected="0">
            <x v="1"/>
          </reference>
        </references>
      </pivotArea>
    </chartFormat>
    <chartFormat chart="0" format="22" series="1">
      <pivotArea type="data" outline="0" fieldPosition="0">
        <references count="2">
          <reference field="4294967294" count="1" selected="0">
            <x v="0"/>
          </reference>
          <reference field="0" count="1" selected="0">
            <x v="2"/>
          </reference>
        </references>
      </pivotArea>
    </chartFormat>
    <chartFormat chart="0" format="23" series="1">
      <pivotArea type="data" outline="0" fieldPosition="0">
        <references count="2">
          <reference field="4294967294" count="1" selected="0">
            <x v="0"/>
          </reference>
          <reference field="0" count="1" selected="0">
            <x v="3"/>
          </reference>
        </references>
      </pivotArea>
    </chartFormat>
    <chartFormat chart="0" format="26" series="1">
      <pivotArea type="data" outline="0" fieldPosition="0">
        <references count="2">
          <reference field="4294967294" count="1" selected="0">
            <x v="0"/>
          </reference>
          <reference field="0" count="1" selected="0">
            <x v="4"/>
          </reference>
        </references>
      </pivotArea>
    </chartFormat>
    <chartFormat chart="0" format="27" series="1">
      <pivotArea type="data" outline="0" fieldPosition="0">
        <references count="2">
          <reference field="4294967294" count="1" selected="0">
            <x v="0"/>
          </reference>
          <reference field="0" count="1" selected="0">
            <x v="5"/>
          </reference>
        </references>
      </pivotArea>
    </chartFormat>
    <chartFormat chart="0" format="28" series="1">
      <pivotArea type="data" outline="0" fieldPosition="0">
        <references count="2">
          <reference field="4294967294" count="1" selected="0">
            <x v="0"/>
          </reference>
          <reference field="0" count="1" selected="0">
            <x v="6"/>
          </reference>
        </references>
      </pivotArea>
    </chartFormat>
    <chartFormat chart="0" format="29" series="1">
      <pivotArea type="data" outline="0" fieldPosition="0">
        <references count="2">
          <reference field="4294967294" count="1" selected="0">
            <x v="0"/>
          </reference>
          <reference field="0" count="1" selected="0">
            <x v="7"/>
          </reference>
        </references>
      </pivotArea>
    </chartFormat>
    <chartFormat chart="0" format="30" series="1">
      <pivotArea type="data" outline="0" fieldPosition="0">
        <references count="2">
          <reference field="4294967294" count="1" selected="0">
            <x v="0"/>
          </reference>
          <reference field="0" count="1" selected="0">
            <x v="8"/>
          </reference>
        </references>
      </pivotArea>
    </chartFormat>
  </chartFormats>
  <pivotTableStyleInfo name="PivotStyleMedium9" showRowHeaders="1" showColHeaders="1" showRowStripes="0" showColStripes="0" showLastColumn="1"/>
  <extLs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 xr10:uid="{00000000-0013-0000-FFFF-FFFF01000000}" sourceName="Date">
  <pivotTables>
    <pivotTable tabId="2" name="Critical Elements"/>
  </pivotTables>
  <data>
    <tabular pivotCacheId="24182562" showMissing="0">
      <items count="10">
        <i x="0" s="1"/>
        <i x="4" s="1"/>
        <i x="1" s="1"/>
        <i x="3" s="1"/>
        <i x="2" s="1"/>
        <i x="5"/>
        <i x="6"/>
        <i x="7"/>
        <i x="8" nd="1"/>
        <i x="9"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ate1" xr10:uid="{00000000-0013-0000-FFFF-FFFF02000000}" sourceName="Date">
  <pivotTables>
    <pivotTable tabId="2" name="Sub-Elements"/>
  </pivotTables>
  <data>
    <tabular pivotCacheId="1203873709" showMissing="0">
      <items count="9">
        <i x="0" s="1"/>
        <i x="4" s="1"/>
        <i x="1" s="1"/>
        <i x="3" s="1"/>
        <i x="2" s="1"/>
        <i x="5"/>
        <i x="6"/>
        <i x="7"/>
        <i x="8"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Date" xr10:uid="{00000000-0014-0000-FFFF-FFFF01000000}" cache="Slicer_Date" caption="Critical Elements_Date" style="SlicerStyleOther1" rowHeight="241300"/>
  <slicer name="Date 1" xr10:uid="{00000000-0014-0000-FFFF-FFFF02000000}" cache="Slicer_Date1" caption="Sub-Elements_Date" style="SlicerStyleOther2"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usf.adobeconnect.com/pmsltboq_dataentr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B14:V50"/>
  <sheetViews>
    <sheetView showGridLines="0" showRowColHeaders="0" zoomScale="110" zoomScaleNormal="110" workbookViewId="0">
      <selection activeCell="B19" sqref="B19:V19"/>
    </sheetView>
  </sheetViews>
  <sheetFormatPr baseColWidth="10" defaultColWidth="8.83203125" defaultRowHeight="15" x14ac:dyDescent="0.2"/>
  <sheetData>
    <row r="14" spans="2:22" ht="96.75" customHeight="1" x14ac:dyDescent="0.2">
      <c r="B14" s="112" t="s">
        <v>0</v>
      </c>
      <c r="C14" s="113"/>
      <c r="D14" s="113"/>
      <c r="E14" s="113"/>
      <c r="F14" s="113"/>
      <c r="G14" s="113"/>
      <c r="H14" s="113"/>
      <c r="I14" s="113"/>
      <c r="J14" s="113"/>
      <c r="K14" s="113"/>
      <c r="L14" s="113"/>
      <c r="M14" s="113"/>
      <c r="N14" s="113"/>
      <c r="O14" s="113"/>
      <c r="P14" s="113"/>
      <c r="Q14" s="113"/>
      <c r="R14" s="113"/>
      <c r="S14" s="113"/>
      <c r="T14" s="113"/>
      <c r="U14" s="113"/>
      <c r="V14" s="113"/>
    </row>
    <row r="15" spans="2:22" ht="21" customHeight="1" x14ac:dyDescent="0.2">
      <c r="B15" s="114" t="s">
        <v>1</v>
      </c>
      <c r="C15" s="114"/>
      <c r="D15" s="114"/>
      <c r="E15" s="114"/>
      <c r="F15" s="114"/>
      <c r="G15" s="114"/>
      <c r="H15" s="114"/>
      <c r="I15" s="114"/>
      <c r="J15" s="114"/>
      <c r="K15" s="114"/>
      <c r="L15" s="114"/>
      <c r="M15" s="114"/>
      <c r="N15" s="114"/>
      <c r="O15" s="114"/>
      <c r="P15" s="114"/>
      <c r="Q15" s="114"/>
      <c r="R15" s="114"/>
      <c r="S15" s="114"/>
      <c r="T15" s="114"/>
      <c r="U15" s="114"/>
      <c r="V15" s="114"/>
    </row>
    <row r="16" spans="2:22" x14ac:dyDescent="0.2">
      <c r="B16" s="115" t="s">
        <v>2</v>
      </c>
      <c r="C16" s="115"/>
      <c r="D16" s="115"/>
      <c r="E16" s="115"/>
      <c r="F16" s="115"/>
      <c r="G16" s="115"/>
      <c r="H16" s="115"/>
      <c r="I16" s="115"/>
      <c r="J16" s="115"/>
      <c r="K16" s="115"/>
      <c r="L16" s="115"/>
      <c r="M16" s="115"/>
      <c r="N16" s="115"/>
      <c r="O16" s="115"/>
      <c r="P16" s="115"/>
      <c r="Q16" s="115"/>
      <c r="R16" s="115"/>
      <c r="S16" s="115"/>
      <c r="T16" s="115"/>
      <c r="U16" s="115"/>
      <c r="V16" s="115"/>
    </row>
    <row r="17" spans="2:22" x14ac:dyDescent="0.2">
      <c r="B17" s="116" t="s">
        <v>3</v>
      </c>
      <c r="C17" s="116"/>
      <c r="D17" s="116"/>
      <c r="E17" s="116"/>
      <c r="F17" s="116"/>
      <c r="G17" s="116"/>
      <c r="H17" s="116"/>
      <c r="I17" s="116"/>
      <c r="J17" s="116"/>
      <c r="K17" s="116"/>
      <c r="L17" s="116"/>
      <c r="M17" s="116"/>
      <c r="N17" s="116"/>
      <c r="O17" s="116"/>
      <c r="P17" s="116"/>
      <c r="Q17" s="116"/>
      <c r="R17" s="116"/>
      <c r="S17" s="116"/>
      <c r="T17" s="116"/>
      <c r="U17" s="116"/>
      <c r="V17" s="116"/>
    </row>
    <row r="18" spans="2:22" x14ac:dyDescent="0.2">
      <c r="B18" s="117" t="s">
        <v>4</v>
      </c>
      <c r="C18" s="117"/>
      <c r="D18" s="117"/>
      <c r="E18" s="117"/>
      <c r="F18" s="117"/>
      <c r="G18" s="117"/>
      <c r="H18" s="117"/>
      <c r="I18" s="117"/>
      <c r="J18" s="117"/>
      <c r="K18" s="117"/>
      <c r="L18" s="117"/>
      <c r="M18" s="117"/>
      <c r="N18" s="117"/>
      <c r="O18" s="117"/>
      <c r="P18" s="117"/>
      <c r="Q18" s="117"/>
      <c r="R18" s="117"/>
      <c r="S18" s="117"/>
      <c r="T18" s="117"/>
      <c r="U18" s="117"/>
      <c r="V18" s="117"/>
    </row>
    <row r="19" spans="2:22" x14ac:dyDescent="0.2">
      <c r="B19" s="118" t="s">
        <v>5</v>
      </c>
      <c r="C19" s="118"/>
      <c r="D19" s="118"/>
      <c r="E19" s="118"/>
      <c r="F19" s="118"/>
      <c r="G19" s="118"/>
      <c r="H19" s="118"/>
      <c r="I19" s="118"/>
      <c r="J19" s="118"/>
      <c r="K19" s="118"/>
      <c r="L19" s="118"/>
      <c r="M19" s="118"/>
      <c r="N19" s="118"/>
      <c r="O19" s="118"/>
      <c r="P19" s="118"/>
      <c r="Q19" s="118"/>
      <c r="R19" s="118"/>
      <c r="S19" s="118"/>
      <c r="T19" s="118"/>
      <c r="U19" s="118"/>
      <c r="V19" s="118"/>
    </row>
    <row r="20" spans="2:22" ht="15" customHeight="1" x14ac:dyDescent="0.2">
      <c r="B20" s="82"/>
      <c r="C20" s="82"/>
      <c r="D20" s="82"/>
      <c r="E20" s="82"/>
      <c r="F20" s="82"/>
      <c r="G20" s="82"/>
      <c r="H20" s="82"/>
      <c r="I20" s="82"/>
      <c r="J20" s="82"/>
      <c r="K20" s="82"/>
      <c r="L20" s="82"/>
      <c r="M20" s="82"/>
      <c r="N20" s="82"/>
      <c r="O20" s="82"/>
      <c r="P20" s="82"/>
      <c r="Q20" s="82"/>
      <c r="R20" s="82"/>
      <c r="S20" s="82"/>
      <c r="T20" s="82"/>
      <c r="U20" s="82"/>
      <c r="V20" s="82"/>
    </row>
    <row r="21" spans="2:22" ht="21" x14ac:dyDescent="0.25">
      <c r="B21" s="110" t="s">
        <v>6</v>
      </c>
      <c r="C21" s="110"/>
      <c r="D21" s="110"/>
      <c r="E21" s="110"/>
      <c r="F21" s="110"/>
      <c r="G21" s="110"/>
      <c r="H21" s="110"/>
      <c r="I21" s="110"/>
      <c r="J21" s="110"/>
      <c r="K21" s="110"/>
      <c r="L21" s="110"/>
      <c r="M21" s="110"/>
      <c r="N21" s="110"/>
    </row>
    <row r="25" spans="2:22" ht="15" customHeight="1" x14ac:dyDescent="0.2">
      <c r="B25" s="111" t="s">
        <v>7</v>
      </c>
      <c r="C25" s="111"/>
    </row>
    <row r="26" spans="2:22" x14ac:dyDescent="0.2">
      <c r="B26" s="111"/>
      <c r="C26" s="111"/>
    </row>
    <row r="27" spans="2:22" x14ac:dyDescent="0.2">
      <c r="B27" s="111"/>
      <c r="C27" s="111"/>
    </row>
    <row r="28" spans="2:22" x14ac:dyDescent="0.2">
      <c r="B28" s="111"/>
      <c r="C28" s="111"/>
    </row>
    <row r="29" spans="2:22" x14ac:dyDescent="0.2">
      <c r="B29" s="70"/>
      <c r="C29" s="70"/>
    </row>
    <row r="30" spans="2:22" x14ac:dyDescent="0.2">
      <c r="B30" s="70"/>
      <c r="C30" s="70"/>
    </row>
    <row r="50" spans="2:3" x14ac:dyDescent="0.2">
      <c r="B50" s="32"/>
      <c r="C50" s="24"/>
    </row>
  </sheetData>
  <sheetProtection sheet="1" selectLockedCells="1"/>
  <mergeCells count="8">
    <mergeCell ref="B21:N21"/>
    <mergeCell ref="B25:C28"/>
    <mergeCell ref="B14:V14"/>
    <mergeCell ref="B15:V15"/>
    <mergeCell ref="B16:V16"/>
    <mergeCell ref="B17:V17"/>
    <mergeCell ref="B18:V18"/>
    <mergeCell ref="B19:V19"/>
  </mergeCells>
  <hyperlinks>
    <hyperlink ref="B19:V19" r:id="rId1" display="Click here for data entry tutorial" xr:uid="{F34B542A-7B2F-4773-81BF-5ABBE1E5351F}"/>
  </hyperlinks>
  <pageMargins left="0.7" right="0.7" top="0.75" bottom="0.75" header="0.3" footer="0.3"/>
  <pageSetup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N61"/>
  <sheetViews>
    <sheetView showGridLines="0" showRowColHeaders="0" tabSelected="1" zoomScale="89" zoomScaleNormal="100" workbookViewId="0">
      <selection activeCell="C5" sqref="C5:M5"/>
    </sheetView>
  </sheetViews>
  <sheetFormatPr baseColWidth="10" defaultColWidth="9.1640625" defaultRowHeight="14" x14ac:dyDescent="0.15"/>
  <cols>
    <col min="1" max="1" width="21" style="3" customWidth="1"/>
    <col min="2" max="2" width="8.83203125" style="1" customWidth="1"/>
    <col min="3" max="3" width="91.83203125" style="90" customWidth="1"/>
    <col min="4" max="4" width="6.83203125" style="41" customWidth="1"/>
    <col min="5" max="7" width="11.33203125" style="3" bestFit="1" customWidth="1"/>
    <col min="8" max="11" width="11.33203125" style="3" customWidth="1"/>
    <col min="12" max="12" width="10.1640625" style="3" bestFit="1" customWidth="1"/>
    <col min="13" max="13" width="57.33203125" style="100" customWidth="1"/>
    <col min="14" max="16384" width="9.1640625" style="1"/>
  </cols>
  <sheetData>
    <row r="1" spans="1:14" x14ac:dyDescent="0.15">
      <c r="A1" s="137" t="s">
        <v>8</v>
      </c>
      <c r="B1" s="138"/>
      <c r="C1" s="138"/>
      <c r="D1" s="138"/>
      <c r="E1" s="138"/>
      <c r="F1" s="138"/>
      <c r="G1" s="138"/>
      <c r="H1" s="138"/>
      <c r="I1" s="138"/>
      <c r="J1" s="138"/>
      <c r="K1" s="138"/>
      <c r="L1" s="138"/>
      <c r="M1" s="138"/>
    </row>
    <row r="2" spans="1:14" x14ac:dyDescent="0.15">
      <c r="A2" s="138"/>
      <c r="B2" s="138"/>
      <c r="C2" s="138"/>
      <c r="D2" s="138"/>
      <c r="E2" s="138"/>
      <c r="F2" s="138"/>
      <c r="G2" s="138"/>
      <c r="H2" s="138"/>
      <c r="I2" s="138"/>
      <c r="J2" s="138"/>
      <c r="K2" s="138"/>
      <c r="L2" s="138"/>
      <c r="M2" s="138"/>
    </row>
    <row r="3" spans="1:14" x14ac:dyDescent="0.15">
      <c r="A3" s="138"/>
      <c r="B3" s="138"/>
      <c r="C3" s="138"/>
      <c r="D3" s="138"/>
      <c r="E3" s="138"/>
      <c r="F3" s="138"/>
      <c r="G3" s="138"/>
      <c r="H3" s="138"/>
      <c r="I3" s="138"/>
      <c r="J3" s="138"/>
      <c r="K3" s="138"/>
      <c r="L3" s="138"/>
      <c r="M3" s="138"/>
    </row>
    <row r="5" spans="1:14" x14ac:dyDescent="0.15">
      <c r="A5" s="37" t="s">
        <v>9</v>
      </c>
      <c r="B5" s="2"/>
      <c r="C5" s="136"/>
      <c r="D5" s="136"/>
      <c r="E5" s="136"/>
      <c r="F5" s="136"/>
      <c r="G5" s="136"/>
      <c r="H5" s="136"/>
      <c r="I5" s="136"/>
      <c r="J5" s="136"/>
      <c r="K5" s="136"/>
      <c r="L5" s="136"/>
      <c r="M5" s="136"/>
    </row>
    <row r="6" spans="1:14" x14ac:dyDescent="0.15">
      <c r="C6" s="84"/>
      <c r="E6" s="139" t="s">
        <v>10</v>
      </c>
      <c r="F6" s="139"/>
      <c r="G6" s="139"/>
      <c r="H6" s="139"/>
      <c r="I6" s="139"/>
      <c r="J6" s="139"/>
      <c r="K6" s="139"/>
      <c r="L6" s="139"/>
      <c r="M6" s="139"/>
    </row>
    <row r="7" spans="1:14" ht="16" thickBot="1" x14ac:dyDescent="0.2">
      <c r="A7" s="39" t="s">
        <v>11</v>
      </c>
      <c r="B7" s="39" t="s">
        <v>12</v>
      </c>
      <c r="C7" s="40" t="s">
        <v>13</v>
      </c>
      <c r="D7" s="40" t="s">
        <v>14</v>
      </c>
      <c r="E7" s="38" t="s">
        <v>15</v>
      </c>
      <c r="F7" s="38" t="s">
        <v>16</v>
      </c>
      <c r="G7" s="38" t="s">
        <v>17</v>
      </c>
      <c r="H7" s="38" t="s">
        <v>18</v>
      </c>
      <c r="I7" s="38" t="s">
        <v>159</v>
      </c>
      <c r="J7" s="38" t="s">
        <v>147</v>
      </c>
      <c r="K7" s="38" t="s">
        <v>148</v>
      </c>
      <c r="L7" s="38" t="s">
        <v>149</v>
      </c>
      <c r="M7" s="99" t="s">
        <v>19</v>
      </c>
      <c r="N7" s="31" t="s">
        <v>20</v>
      </c>
    </row>
    <row r="8" spans="1:14" ht="17" thickBot="1" x14ac:dyDescent="0.2">
      <c r="A8" s="135" t="s">
        <v>21</v>
      </c>
      <c r="B8" s="135"/>
      <c r="C8" s="135"/>
      <c r="D8" s="135"/>
      <c r="E8" s="135"/>
      <c r="F8" s="135"/>
      <c r="G8" s="135"/>
      <c r="H8" s="135"/>
      <c r="I8" s="135"/>
      <c r="J8" s="135"/>
      <c r="K8" s="135"/>
      <c r="L8" s="135"/>
      <c r="M8" s="135"/>
      <c r="N8" s="31"/>
    </row>
    <row r="9" spans="1:14" ht="51" x14ac:dyDescent="0.15">
      <c r="A9" s="125" t="s">
        <v>22</v>
      </c>
      <c r="B9" s="91">
        <v>1</v>
      </c>
      <c r="C9" s="85" t="s">
        <v>23</v>
      </c>
      <c r="D9" s="63"/>
      <c r="E9" s="29">
        <v>1</v>
      </c>
      <c r="F9" s="29">
        <v>1</v>
      </c>
      <c r="G9" s="29">
        <v>2</v>
      </c>
      <c r="H9" s="29">
        <v>2</v>
      </c>
      <c r="I9" s="29">
        <v>2</v>
      </c>
      <c r="J9" s="29"/>
      <c r="K9" s="29"/>
      <c r="L9" s="29"/>
      <c r="M9" s="101"/>
    </row>
    <row r="10" spans="1:14" ht="17" x14ac:dyDescent="0.15">
      <c r="A10" s="126"/>
      <c r="B10" s="92">
        <v>2</v>
      </c>
      <c r="C10" s="83" t="s">
        <v>24</v>
      </c>
      <c r="D10" s="64"/>
      <c r="E10" s="27">
        <v>0</v>
      </c>
      <c r="F10" s="27">
        <v>0</v>
      </c>
      <c r="G10" s="27">
        <v>2</v>
      </c>
      <c r="H10" s="27">
        <v>2</v>
      </c>
      <c r="I10" s="27">
        <v>2</v>
      </c>
      <c r="J10" s="27"/>
      <c r="K10" s="27"/>
      <c r="L10" s="27"/>
      <c r="M10" s="102"/>
    </row>
    <row r="11" spans="1:14" ht="34" x14ac:dyDescent="0.15">
      <c r="A11" s="126"/>
      <c r="B11" s="92">
        <v>3</v>
      </c>
      <c r="C11" s="83" t="s">
        <v>25</v>
      </c>
      <c r="D11" s="64"/>
      <c r="E11" s="27">
        <v>0</v>
      </c>
      <c r="F11" s="27">
        <v>0</v>
      </c>
      <c r="G11" s="27">
        <v>1</v>
      </c>
      <c r="H11" s="27">
        <v>1</v>
      </c>
      <c r="I11" s="27">
        <v>1</v>
      </c>
      <c r="J11" s="27"/>
      <c r="K11" s="27"/>
      <c r="L11" s="27"/>
      <c r="M11" s="102" t="s">
        <v>150</v>
      </c>
    </row>
    <row r="12" spans="1:14" ht="68" x14ac:dyDescent="0.15">
      <c r="A12" s="126"/>
      <c r="B12" s="92">
        <v>4</v>
      </c>
      <c r="C12" s="83" t="s">
        <v>26</v>
      </c>
      <c r="D12" s="64"/>
      <c r="E12" s="27">
        <v>1</v>
      </c>
      <c r="F12" s="27">
        <v>1</v>
      </c>
      <c r="G12" s="27">
        <v>2</v>
      </c>
      <c r="H12" s="27">
        <v>2</v>
      </c>
      <c r="I12" s="27">
        <v>2</v>
      </c>
      <c r="J12" s="27"/>
      <c r="K12" s="27"/>
      <c r="L12" s="27"/>
      <c r="M12" s="102" t="s">
        <v>27</v>
      </c>
    </row>
    <row r="13" spans="1:14" ht="17" x14ac:dyDescent="0.15">
      <c r="A13" s="126"/>
      <c r="B13" s="92">
        <v>5</v>
      </c>
      <c r="C13" s="83" t="s">
        <v>28</v>
      </c>
      <c r="D13" s="64"/>
      <c r="E13" s="27">
        <v>2</v>
      </c>
      <c r="F13" s="27">
        <v>2</v>
      </c>
      <c r="G13" s="27">
        <v>2</v>
      </c>
      <c r="H13" s="27">
        <v>2</v>
      </c>
      <c r="I13" s="27">
        <v>2</v>
      </c>
      <c r="J13" s="27"/>
      <c r="K13" s="27"/>
      <c r="L13" s="27"/>
      <c r="M13" s="102"/>
    </row>
    <row r="14" spans="1:14" ht="45" x14ac:dyDescent="0.15">
      <c r="A14" s="126"/>
      <c r="B14" s="92">
        <v>6</v>
      </c>
      <c r="C14" s="83" t="s">
        <v>29</v>
      </c>
      <c r="D14" s="64"/>
      <c r="E14" s="27">
        <v>0</v>
      </c>
      <c r="F14" s="27">
        <v>0</v>
      </c>
      <c r="G14" s="27">
        <v>2</v>
      </c>
      <c r="H14" s="27">
        <v>2</v>
      </c>
      <c r="I14" s="27">
        <v>2</v>
      </c>
      <c r="J14" s="27"/>
      <c r="K14" s="27"/>
      <c r="L14" s="27"/>
      <c r="M14" s="102" t="s">
        <v>151</v>
      </c>
    </row>
    <row r="15" spans="1:14" ht="45" x14ac:dyDescent="0.15">
      <c r="A15" s="126"/>
      <c r="B15" s="92">
        <v>7</v>
      </c>
      <c r="C15" s="83" t="s">
        <v>30</v>
      </c>
      <c r="D15" s="64"/>
      <c r="E15" s="27">
        <v>1</v>
      </c>
      <c r="F15" s="27">
        <v>1</v>
      </c>
      <c r="G15" s="27">
        <v>1</v>
      </c>
      <c r="H15" s="27">
        <v>1</v>
      </c>
      <c r="I15" s="27">
        <v>2</v>
      </c>
      <c r="J15" s="27"/>
      <c r="K15" s="27"/>
      <c r="L15" s="27"/>
      <c r="M15" s="102" t="s">
        <v>152</v>
      </c>
    </row>
    <row r="16" spans="1:14" ht="34" x14ac:dyDescent="0.15">
      <c r="A16" s="126"/>
      <c r="B16" s="92">
        <v>8</v>
      </c>
      <c r="C16" s="83" t="s">
        <v>31</v>
      </c>
      <c r="D16" s="64"/>
      <c r="E16" s="27">
        <v>1</v>
      </c>
      <c r="F16" s="27">
        <v>1</v>
      </c>
      <c r="G16" s="27">
        <v>2</v>
      </c>
      <c r="H16" s="27">
        <v>2</v>
      </c>
      <c r="I16" s="27">
        <v>2</v>
      </c>
      <c r="J16" s="27"/>
      <c r="K16" s="27"/>
      <c r="L16" s="27"/>
      <c r="M16" s="102"/>
    </row>
    <row r="17" spans="1:13" ht="51" x14ac:dyDescent="0.15">
      <c r="A17" s="126"/>
      <c r="B17" s="92">
        <v>9</v>
      </c>
      <c r="C17" s="83" t="s">
        <v>32</v>
      </c>
      <c r="D17" s="64"/>
      <c r="E17" s="27">
        <v>0</v>
      </c>
      <c r="F17" s="27">
        <v>0</v>
      </c>
      <c r="G17" s="27">
        <v>1</v>
      </c>
      <c r="H17" s="27">
        <v>1</v>
      </c>
      <c r="I17" s="27">
        <v>2</v>
      </c>
      <c r="J17" s="27"/>
      <c r="K17" s="27"/>
      <c r="L17" s="27"/>
      <c r="M17" s="102" t="s">
        <v>33</v>
      </c>
    </row>
    <row r="18" spans="1:13" ht="16" thickBot="1" x14ac:dyDescent="0.2">
      <c r="A18" s="127"/>
      <c r="B18" s="95">
        <v>10</v>
      </c>
      <c r="C18" s="86" t="s">
        <v>34</v>
      </c>
      <c r="D18" s="68"/>
      <c r="E18" s="33">
        <v>0</v>
      </c>
      <c r="F18" s="33">
        <v>0</v>
      </c>
      <c r="G18" s="33">
        <v>2</v>
      </c>
      <c r="H18" s="33">
        <v>2</v>
      </c>
      <c r="I18" s="33">
        <v>2</v>
      </c>
      <c r="J18" s="33"/>
      <c r="K18" s="33"/>
      <c r="L18" s="33"/>
      <c r="M18" s="103"/>
    </row>
    <row r="19" spans="1:13" ht="60" x14ac:dyDescent="0.15">
      <c r="A19" s="125" t="s">
        <v>35</v>
      </c>
      <c r="B19" s="94">
        <v>11</v>
      </c>
      <c r="C19" s="87" t="s">
        <v>36</v>
      </c>
      <c r="D19" s="66"/>
      <c r="E19" s="26">
        <v>0</v>
      </c>
      <c r="F19" s="26">
        <v>0</v>
      </c>
      <c r="G19" s="26">
        <v>1</v>
      </c>
      <c r="H19" s="26">
        <v>1</v>
      </c>
      <c r="I19" s="26">
        <v>1</v>
      </c>
      <c r="J19" s="26"/>
      <c r="K19" s="26"/>
      <c r="L19" s="26"/>
      <c r="M19" s="104" t="s">
        <v>153</v>
      </c>
    </row>
    <row r="20" spans="1:13" ht="51" x14ac:dyDescent="0.15">
      <c r="A20" s="126"/>
      <c r="B20" s="94">
        <v>12</v>
      </c>
      <c r="C20" s="83" t="s">
        <v>37</v>
      </c>
      <c r="D20" s="64"/>
      <c r="E20" s="27">
        <v>0</v>
      </c>
      <c r="F20" s="27">
        <v>0</v>
      </c>
      <c r="G20" s="27">
        <v>0</v>
      </c>
      <c r="H20" s="27">
        <v>0</v>
      </c>
      <c r="I20" s="27">
        <v>0</v>
      </c>
      <c r="J20" s="27"/>
      <c r="K20" s="27"/>
      <c r="L20" s="27"/>
      <c r="M20" s="102" t="s">
        <v>154</v>
      </c>
    </row>
    <row r="21" spans="1:13" ht="51" x14ac:dyDescent="0.15">
      <c r="A21" s="126"/>
      <c r="B21" s="94">
        <v>13</v>
      </c>
      <c r="C21" s="83" t="s">
        <v>38</v>
      </c>
      <c r="D21" s="64"/>
      <c r="E21" s="27">
        <v>0</v>
      </c>
      <c r="F21" s="27">
        <v>0</v>
      </c>
      <c r="G21" s="27">
        <v>0</v>
      </c>
      <c r="H21" s="27">
        <v>0</v>
      </c>
      <c r="I21" s="27">
        <v>0</v>
      </c>
      <c r="J21" s="27"/>
      <c r="K21" s="27"/>
      <c r="L21" s="27"/>
      <c r="M21" s="102"/>
    </row>
    <row r="22" spans="1:13" ht="51" x14ac:dyDescent="0.15">
      <c r="A22" s="126"/>
      <c r="B22" s="94">
        <v>14</v>
      </c>
      <c r="C22" s="83" t="s">
        <v>39</v>
      </c>
      <c r="D22" s="64"/>
      <c r="E22" s="27">
        <v>0</v>
      </c>
      <c r="F22" s="27">
        <v>0</v>
      </c>
      <c r="G22" s="27">
        <v>0</v>
      </c>
      <c r="H22" s="27">
        <v>0</v>
      </c>
      <c r="I22" s="27">
        <v>0</v>
      </c>
      <c r="J22" s="27"/>
      <c r="K22" s="27"/>
      <c r="L22" s="27"/>
      <c r="M22" s="102"/>
    </row>
    <row r="23" spans="1:13" ht="61" thickBot="1" x14ac:dyDescent="0.2">
      <c r="A23" s="127"/>
      <c r="B23" s="95">
        <v>15</v>
      </c>
      <c r="C23" s="88" t="s">
        <v>40</v>
      </c>
      <c r="D23" s="65"/>
      <c r="E23" s="28">
        <v>0</v>
      </c>
      <c r="F23" s="28">
        <v>0</v>
      </c>
      <c r="G23" s="28">
        <v>1</v>
      </c>
      <c r="H23" s="28">
        <v>1</v>
      </c>
      <c r="I23" s="28">
        <v>1</v>
      </c>
      <c r="J23" s="28"/>
      <c r="K23" s="28"/>
      <c r="L23" s="28"/>
      <c r="M23" s="105" t="s">
        <v>155</v>
      </c>
    </row>
    <row r="24" spans="1:13" ht="51" x14ac:dyDescent="0.15">
      <c r="A24" s="128" t="s">
        <v>41</v>
      </c>
      <c r="B24" s="94">
        <v>16</v>
      </c>
      <c r="C24" s="87" t="s">
        <v>42</v>
      </c>
      <c r="D24" s="66"/>
      <c r="E24" s="26">
        <v>1</v>
      </c>
      <c r="F24" s="26">
        <v>1</v>
      </c>
      <c r="G24" s="26">
        <v>1</v>
      </c>
      <c r="H24" s="26">
        <v>1</v>
      </c>
      <c r="I24" s="26">
        <v>1</v>
      </c>
      <c r="J24" s="26"/>
      <c r="K24" s="26"/>
      <c r="L24" s="26"/>
      <c r="M24" s="104" t="s">
        <v>156</v>
      </c>
    </row>
    <row r="25" spans="1:13" ht="34" x14ac:dyDescent="0.15">
      <c r="A25" s="129"/>
      <c r="B25" s="98">
        <v>17</v>
      </c>
      <c r="C25" s="87" t="s">
        <v>43</v>
      </c>
      <c r="D25" s="66"/>
      <c r="E25" s="26">
        <v>0</v>
      </c>
      <c r="F25" s="26">
        <v>1</v>
      </c>
      <c r="G25" s="26">
        <v>1</v>
      </c>
      <c r="H25" s="26">
        <v>1</v>
      </c>
      <c r="I25" s="26">
        <v>2</v>
      </c>
      <c r="J25" s="26"/>
      <c r="K25" s="26"/>
      <c r="L25" s="26"/>
      <c r="M25" s="104" t="s">
        <v>44</v>
      </c>
    </row>
    <row r="26" spans="1:13" ht="35" thickBot="1" x14ac:dyDescent="0.2">
      <c r="A26" s="130"/>
      <c r="B26" s="97">
        <v>18</v>
      </c>
      <c r="C26" s="88" t="s">
        <v>45</v>
      </c>
      <c r="D26" s="65"/>
      <c r="E26" s="28">
        <v>0</v>
      </c>
      <c r="F26" s="28">
        <v>0</v>
      </c>
      <c r="G26" s="28">
        <v>0</v>
      </c>
      <c r="H26" s="28">
        <v>0</v>
      </c>
      <c r="I26" s="28">
        <v>1</v>
      </c>
      <c r="J26" s="28"/>
      <c r="K26" s="28"/>
      <c r="L26" s="28"/>
      <c r="M26" s="105"/>
    </row>
    <row r="27" spans="1:13" ht="34" x14ac:dyDescent="0.15">
      <c r="A27" s="131" t="s">
        <v>46</v>
      </c>
      <c r="B27" s="96">
        <v>19</v>
      </c>
      <c r="C27" s="85" t="s">
        <v>47</v>
      </c>
      <c r="D27" s="63"/>
      <c r="E27" s="29">
        <v>0</v>
      </c>
      <c r="F27" s="29">
        <v>0</v>
      </c>
      <c r="G27" s="29">
        <v>0</v>
      </c>
      <c r="H27" s="29">
        <v>1</v>
      </c>
      <c r="I27" s="26">
        <v>1</v>
      </c>
      <c r="J27" s="29"/>
      <c r="K27" s="29"/>
      <c r="L27" s="29"/>
      <c r="M27" s="101" t="s">
        <v>157</v>
      </c>
    </row>
    <row r="28" spans="1:13" ht="35" thickBot="1" x14ac:dyDescent="0.2">
      <c r="A28" s="132"/>
      <c r="B28" s="95">
        <v>20</v>
      </c>
      <c r="C28" s="88" t="s">
        <v>48</v>
      </c>
      <c r="D28" s="65"/>
      <c r="E28" s="28">
        <v>0</v>
      </c>
      <c r="F28" s="28">
        <v>0</v>
      </c>
      <c r="G28" s="28">
        <v>1</v>
      </c>
      <c r="H28" s="28">
        <v>1</v>
      </c>
      <c r="I28" s="28">
        <v>1</v>
      </c>
      <c r="J28" s="28"/>
      <c r="K28" s="28"/>
      <c r="L28" s="28"/>
      <c r="M28" s="105" t="s">
        <v>158</v>
      </c>
    </row>
    <row r="29" spans="1:13" ht="60" x14ac:dyDescent="0.15">
      <c r="A29" s="131" t="s">
        <v>49</v>
      </c>
      <c r="B29" s="94">
        <v>21</v>
      </c>
      <c r="C29" s="87" t="s">
        <v>50</v>
      </c>
      <c r="D29" s="66"/>
      <c r="E29" s="26">
        <v>0</v>
      </c>
      <c r="F29" s="26">
        <v>0</v>
      </c>
      <c r="G29" s="26">
        <v>0</v>
      </c>
      <c r="H29" s="26">
        <v>0</v>
      </c>
      <c r="I29" s="26">
        <v>1</v>
      </c>
      <c r="J29" s="26"/>
      <c r="K29" s="26"/>
      <c r="L29" s="26"/>
      <c r="M29" s="104" t="s">
        <v>51</v>
      </c>
    </row>
    <row r="30" spans="1:13" ht="34" x14ac:dyDescent="0.15">
      <c r="A30" s="133"/>
      <c r="B30" s="98">
        <v>22</v>
      </c>
      <c r="C30" s="87" t="s">
        <v>52</v>
      </c>
      <c r="D30" s="66"/>
      <c r="E30" s="26">
        <v>0</v>
      </c>
      <c r="F30" s="26">
        <v>0</v>
      </c>
      <c r="G30" s="26">
        <v>0</v>
      </c>
      <c r="H30" s="26">
        <v>1</v>
      </c>
      <c r="I30" s="26">
        <v>1</v>
      </c>
      <c r="J30" s="26"/>
      <c r="K30" s="26"/>
      <c r="L30" s="26"/>
      <c r="M30" s="104" t="s">
        <v>53</v>
      </c>
    </row>
    <row r="31" spans="1:13" ht="69" thickBot="1" x14ac:dyDescent="0.2">
      <c r="A31" s="132"/>
      <c r="B31" s="97">
        <v>23</v>
      </c>
      <c r="C31" s="88" t="s">
        <v>54</v>
      </c>
      <c r="D31" s="65"/>
      <c r="E31" s="28">
        <v>0</v>
      </c>
      <c r="F31" s="28">
        <v>0</v>
      </c>
      <c r="G31" s="28">
        <v>0</v>
      </c>
      <c r="H31" s="28">
        <v>0</v>
      </c>
      <c r="I31" s="28">
        <v>0</v>
      </c>
      <c r="J31" s="28"/>
      <c r="K31" s="28"/>
      <c r="L31" s="28"/>
      <c r="M31" s="105"/>
    </row>
    <row r="32" spans="1:13" ht="34" x14ac:dyDescent="0.15">
      <c r="A32" s="131" t="s">
        <v>55</v>
      </c>
      <c r="B32" s="96">
        <v>24</v>
      </c>
      <c r="C32" s="85" t="s">
        <v>56</v>
      </c>
      <c r="D32" s="63"/>
      <c r="E32" s="29">
        <v>2</v>
      </c>
      <c r="F32" s="29">
        <v>2</v>
      </c>
      <c r="G32" s="29">
        <v>2</v>
      </c>
      <c r="H32" s="29">
        <v>2</v>
      </c>
      <c r="I32" s="29">
        <v>2</v>
      </c>
      <c r="J32" s="29"/>
      <c r="K32" s="29"/>
      <c r="L32" s="29"/>
      <c r="M32" s="101"/>
    </row>
    <row r="33" spans="1:13" ht="34" x14ac:dyDescent="0.15">
      <c r="A33" s="133"/>
      <c r="B33" s="98">
        <v>25</v>
      </c>
      <c r="C33" s="87" t="s">
        <v>57</v>
      </c>
      <c r="D33" s="66"/>
      <c r="E33" s="26">
        <v>2</v>
      </c>
      <c r="F33" s="26">
        <v>2</v>
      </c>
      <c r="G33" s="26">
        <v>2</v>
      </c>
      <c r="H33" s="26">
        <v>2</v>
      </c>
      <c r="I33" s="26">
        <v>2</v>
      </c>
      <c r="J33" s="26"/>
      <c r="K33" s="26"/>
      <c r="L33" s="26"/>
      <c r="M33" s="104"/>
    </row>
    <row r="34" spans="1:13" ht="51" x14ac:dyDescent="0.15">
      <c r="A34" s="133"/>
      <c r="B34" s="98">
        <v>26</v>
      </c>
      <c r="C34" s="83" t="s">
        <v>58</v>
      </c>
      <c r="D34" s="64"/>
      <c r="E34" s="27">
        <v>1</v>
      </c>
      <c r="F34" s="27">
        <v>1</v>
      </c>
      <c r="G34" s="27">
        <v>1</v>
      </c>
      <c r="H34" s="27">
        <v>1</v>
      </c>
      <c r="I34" s="27">
        <v>1</v>
      </c>
      <c r="J34" s="27"/>
      <c r="K34" s="27"/>
      <c r="L34" s="27"/>
      <c r="M34" s="102" t="s">
        <v>59</v>
      </c>
    </row>
    <row r="35" spans="1:13" ht="86" thickBot="1" x14ac:dyDescent="0.2">
      <c r="A35" s="132"/>
      <c r="B35" s="95">
        <v>27</v>
      </c>
      <c r="C35" s="88" t="s">
        <v>60</v>
      </c>
      <c r="D35" s="65"/>
      <c r="E35" s="28">
        <v>0</v>
      </c>
      <c r="F35" s="28">
        <v>0</v>
      </c>
      <c r="G35" s="28">
        <v>0</v>
      </c>
      <c r="H35" s="28">
        <v>0</v>
      </c>
      <c r="I35" s="28">
        <v>0</v>
      </c>
      <c r="J35" s="28"/>
      <c r="K35" s="28"/>
      <c r="L35" s="28"/>
      <c r="M35" s="105"/>
    </row>
    <row r="36" spans="1:13" ht="17" thickBot="1" x14ac:dyDescent="0.2">
      <c r="A36" s="134" t="s">
        <v>61</v>
      </c>
      <c r="B36" s="134"/>
      <c r="C36" s="134"/>
      <c r="D36" s="134"/>
      <c r="E36" s="134"/>
      <c r="F36" s="134"/>
      <c r="G36" s="134"/>
      <c r="H36" s="134"/>
      <c r="I36" s="134"/>
      <c r="J36" s="134"/>
      <c r="K36" s="134"/>
      <c r="L36" s="134"/>
      <c r="M36" s="134"/>
    </row>
    <row r="37" spans="1:13" ht="17" x14ac:dyDescent="0.15">
      <c r="A37" s="119" t="s">
        <v>62</v>
      </c>
      <c r="B37" s="93">
        <v>28</v>
      </c>
      <c r="C37" s="85" t="s">
        <v>63</v>
      </c>
      <c r="D37" s="63"/>
      <c r="E37" s="29">
        <v>1</v>
      </c>
      <c r="F37" s="29">
        <v>1</v>
      </c>
      <c r="G37" s="29">
        <v>2</v>
      </c>
      <c r="H37" s="29">
        <v>2</v>
      </c>
      <c r="I37" s="29">
        <v>2</v>
      </c>
      <c r="J37" s="29"/>
      <c r="K37" s="29"/>
      <c r="L37" s="29"/>
      <c r="M37" s="101" t="s">
        <v>64</v>
      </c>
    </row>
    <row r="38" spans="1:13" ht="34" x14ac:dyDescent="0.15">
      <c r="A38" s="120"/>
      <c r="B38" s="98">
        <v>29</v>
      </c>
      <c r="C38" s="87" t="s">
        <v>65</v>
      </c>
      <c r="D38" s="66"/>
      <c r="E38" s="26">
        <v>0</v>
      </c>
      <c r="F38" s="26">
        <v>0</v>
      </c>
      <c r="G38" s="26">
        <v>0</v>
      </c>
      <c r="H38" s="26">
        <v>1</v>
      </c>
      <c r="I38" s="26">
        <v>1</v>
      </c>
      <c r="J38" s="26"/>
      <c r="K38" s="26"/>
      <c r="L38" s="26"/>
      <c r="M38" s="104" t="s">
        <v>66</v>
      </c>
    </row>
    <row r="39" spans="1:13" ht="34" x14ac:dyDescent="0.15">
      <c r="A39" s="120"/>
      <c r="B39" s="98">
        <v>30</v>
      </c>
      <c r="C39" s="83" t="s">
        <v>67</v>
      </c>
      <c r="D39" s="64"/>
      <c r="E39" s="27">
        <v>0</v>
      </c>
      <c r="F39" s="27">
        <v>0</v>
      </c>
      <c r="G39" s="27">
        <v>0</v>
      </c>
      <c r="H39" s="27">
        <v>1</v>
      </c>
      <c r="I39" s="27">
        <v>1</v>
      </c>
      <c r="J39" s="27"/>
      <c r="K39" s="27"/>
      <c r="L39" s="27"/>
      <c r="M39" s="102" t="s">
        <v>68</v>
      </c>
    </row>
    <row r="40" spans="1:13" ht="35" thickBot="1" x14ac:dyDescent="0.2">
      <c r="A40" s="121"/>
      <c r="B40" s="97">
        <v>31</v>
      </c>
      <c r="C40" s="88" t="s">
        <v>69</v>
      </c>
      <c r="D40" s="65"/>
      <c r="E40" s="28">
        <v>0</v>
      </c>
      <c r="F40" s="28">
        <v>0</v>
      </c>
      <c r="G40" s="28">
        <v>0</v>
      </c>
      <c r="H40" s="28">
        <v>1</v>
      </c>
      <c r="I40" s="28">
        <v>0</v>
      </c>
      <c r="J40" s="28"/>
      <c r="K40" s="28"/>
      <c r="L40" s="28"/>
      <c r="M40" s="105" t="s">
        <v>70</v>
      </c>
    </row>
    <row r="41" spans="1:13" ht="17" thickBot="1" x14ac:dyDescent="0.2">
      <c r="A41" s="124" t="s">
        <v>71</v>
      </c>
      <c r="B41" s="124"/>
      <c r="C41" s="124"/>
      <c r="D41" s="124"/>
      <c r="E41" s="124"/>
      <c r="F41" s="124"/>
      <c r="G41" s="124"/>
      <c r="H41" s="124"/>
      <c r="I41" s="124"/>
      <c r="J41" s="124"/>
      <c r="K41" s="124"/>
      <c r="L41" s="124"/>
      <c r="M41" s="124"/>
    </row>
    <row r="42" spans="1:13" ht="69" thickBot="1" x14ac:dyDescent="0.2">
      <c r="A42" s="36" t="s">
        <v>72</v>
      </c>
      <c r="B42" s="34">
        <v>32</v>
      </c>
      <c r="C42" s="89" t="s">
        <v>73</v>
      </c>
      <c r="D42" s="67"/>
      <c r="E42" s="35">
        <v>0</v>
      </c>
      <c r="F42" s="35">
        <v>0</v>
      </c>
      <c r="G42" s="35">
        <v>0</v>
      </c>
      <c r="H42" s="35">
        <v>1</v>
      </c>
      <c r="I42" s="35">
        <v>1</v>
      </c>
      <c r="J42" s="35"/>
      <c r="K42" s="35"/>
      <c r="L42" s="35"/>
      <c r="M42" s="106" t="s">
        <v>74</v>
      </c>
    </row>
    <row r="43" spans="1:13" ht="69" thickBot="1" x14ac:dyDescent="0.2">
      <c r="A43" s="36" t="s">
        <v>75</v>
      </c>
      <c r="B43" s="34">
        <v>33</v>
      </c>
      <c r="C43" s="89" t="s">
        <v>76</v>
      </c>
      <c r="D43" s="67"/>
      <c r="E43" s="35">
        <v>0</v>
      </c>
      <c r="F43" s="35">
        <v>0</v>
      </c>
      <c r="G43" s="35">
        <v>0</v>
      </c>
      <c r="H43" s="35">
        <v>1</v>
      </c>
      <c r="I43" s="35">
        <v>0</v>
      </c>
      <c r="J43" s="35"/>
      <c r="K43" s="35"/>
      <c r="L43" s="35"/>
      <c r="M43" s="106" t="s">
        <v>77</v>
      </c>
    </row>
    <row r="44" spans="1:13" ht="68" x14ac:dyDescent="0.15">
      <c r="A44" s="119" t="s">
        <v>78</v>
      </c>
      <c r="B44" s="96">
        <v>34</v>
      </c>
      <c r="C44" s="85" t="s">
        <v>79</v>
      </c>
      <c r="D44" s="63"/>
      <c r="E44" s="29">
        <v>0</v>
      </c>
      <c r="F44" s="29">
        <v>0</v>
      </c>
      <c r="G44" s="29">
        <v>0</v>
      </c>
      <c r="H44" s="29">
        <v>0</v>
      </c>
      <c r="I44" s="29">
        <v>0</v>
      </c>
      <c r="J44" s="29"/>
      <c r="K44" s="29"/>
      <c r="L44" s="29"/>
      <c r="M44" s="101" t="s">
        <v>80</v>
      </c>
    </row>
    <row r="45" spans="1:13" ht="69" thickBot="1" x14ac:dyDescent="0.2">
      <c r="A45" s="121"/>
      <c r="B45" s="97">
        <v>35</v>
      </c>
      <c r="C45" s="88" t="s">
        <v>81</v>
      </c>
      <c r="D45" s="65"/>
      <c r="E45" s="28">
        <v>0</v>
      </c>
      <c r="F45" s="28">
        <v>0</v>
      </c>
      <c r="G45" s="28">
        <v>0</v>
      </c>
      <c r="H45" s="28">
        <v>0</v>
      </c>
      <c r="I45" s="109"/>
      <c r="J45" s="28"/>
      <c r="K45" s="28"/>
      <c r="L45" s="28"/>
      <c r="M45" s="105" t="s">
        <v>82</v>
      </c>
    </row>
    <row r="46" spans="1:13" ht="17" thickBot="1" x14ac:dyDescent="0.2">
      <c r="A46" s="123" t="s">
        <v>83</v>
      </c>
      <c r="B46" s="123"/>
      <c r="C46" s="123"/>
      <c r="D46" s="123"/>
      <c r="E46" s="123"/>
      <c r="F46" s="123"/>
      <c r="G46" s="123"/>
      <c r="H46" s="123"/>
      <c r="I46" s="123"/>
      <c r="J46" s="123"/>
      <c r="K46" s="123"/>
      <c r="L46" s="123"/>
      <c r="M46" s="123"/>
    </row>
    <row r="47" spans="1:13" ht="51" x14ac:dyDescent="0.15">
      <c r="A47" s="119" t="s">
        <v>84</v>
      </c>
      <c r="B47" s="98">
        <v>36</v>
      </c>
      <c r="C47" s="87" t="s">
        <v>85</v>
      </c>
      <c r="D47" s="66"/>
      <c r="E47" s="26">
        <v>0</v>
      </c>
      <c r="F47" s="26">
        <v>0</v>
      </c>
      <c r="G47" s="26">
        <v>0</v>
      </c>
      <c r="H47" s="26">
        <v>0</v>
      </c>
      <c r="I47" s="26">
        <v>1</v>
      </c>
      <c r="J47" s="26"/>
      <c r="K47" s="26"/>
      <c r="L47" s="26"/>
      <c r="M47" s="104" t="s">
        <v>86</v>
      </c>
    </row>
    <row r="48" spans="1:13" ht="34" x14ac:dyDescent="0.15">
      <c r="A48" s="120"/>
      <c r="B48" s="98">
        <v>37</v>
      </c>
      <c r="C48" s="83" t="s">
        <v>87</v>
      </c>
      <c r="D48" s="64"/>
      <c r="E48" s="26">
        <v>0</v>
      </c>
      <c r="F48" s="26">
        <v>0</v>
      </c>
      <c r="G48" s="26">
        <v>0</v>
      </c>
      <c r="H48" s="27">
        <v>0</v>
      </c>
      <c r="I48" s="26">
        <v>1</v>
      </c>
      <c r="J48" s="26"/>
      <c r="K48" s="26"/>
      <c r="L48" s="27"/>
      <c r="M48" s="102" t="s">
        <v>88</v>
      </c>
    </row>
    <row r="49" spans="1:13" ht="51" x14ac:dyDescent="0.15">
      <c r="A49" s="120"/>
      <c r="B49" s="98">
        <v>38</v>
      </c>
      <c r="C49" s="83" t="s">
        <v>89</v>
      </c>
      <c r="D49" s="64"/>
      <c r="E49" s="26">
        <v>0</v>
      </c>
      <c r="F49" s="26">
        <v>0</v>
      </c>
      <c r="G49" s="26">
        <v>0</v>
      </c>
      <c r="H49" s="27">
        <v>0</v>
      </c>
      <c r="I49" s="26">
        <v>1</v>
      </c>
      <c r="J49" s="26"/>
      <c r="K49" s="26"/>
      <c r="L49" s="27"/>
      <c r="M49" s="102"/>
    </row>
    <row r="50" spans="1:13" ht="68" x14ac:dyDescent="0.15">
      <c r="A50" s="120"/>
      <c r="B50" s="98">
        <v>39</v>
      </c>
      <c r="C50" s="83" t="s">
        <v>90</v>
      </c>
      <c r="D50" s="64"/>
      <c r="E50" s="26">
        <v>0</v>
      </c>
      <c r="F50" s="26">
        <v>0</v>
      </c>
      <c r="G50" s="26">
        <v>0</v>
      </c>
      <c r="H50" s="27">
        <v>0</v>
      </c>
      <c r="I50" s="26">
        <v>1</v>
      </c>
      <c r="J50" s="26"/>
      <c r="K50" s="26"/>
      <c r="L50" s="27"/>
      <c r="M50" s="102" t="s">
        <v>91</v>
      </c>
    </row>
    <row r="51" spans="1:13" ht="52" thickBot="1" x14ac:dyDescent="0.2">
      <c r="A51" s="121"/>
      <c r="B51" s="97">
        <v>40</v>
      </c>
      <c r="C51" s="88" t="s">
        <v>92</v>
      </c>
      <c r="D51" s="65"/>
      <c r="E51" s="28">
        <v>0</v>
      </c>
      <c r="F51" s="28">
        <v>0</v>
      </c>
      <c r="G51" s="28">
        <v>0</v>
      </c>
      <c r="H51" s="28">
        <v>0</v>
      </c>
      <c r="I51" s="28">
        <v>0</v>
      </c>
      <c r="J51" s="28"/>
      <c r="K51" s="28"/>
      <c r="L51" s="28"/>
      <c r="M51" s="105"/>
    </row>
    <row r="52" spans="1:13" ht="68" x14ac:dyDescent="0.15">
      <c r="A52" s="119" t="s">
        <v>93</v>
      </c>
      <c r="B52" s="96">
        <v>41</v>
      </c>
      <c r="C52" s="85" t="s">
        <v>94</v>
      </c>
      <c r="D52" s="63"/>
      <c r="E52" s="26">
        <v>0</v>
      </c>
      <c r="F52" s="26">
        <v>0</v>
      </c>
      <c r="G52" s="26">
        <v>0</v>
      </c>
      <c r="H52" s="29">
        <v>0</v>
      </c>
      <c r="I52" s="26">
        <v>0</v>
      </c>
      <c r="J52" s="26"/>
      <c r="K52" s="26"/>
      <c r="L52" s="29"/>
      <c r="M52" s="101"/>
    </row>
    <row r="53" spans="1:13" ht="51" x14ac:dyDescent="0.15">
      <c r="A53" s="120"/>
      <c r="B53" s="98">
        <v>42</v>
      </c>
      <c r="C53" s="83" t="s">
        <v>95</v>
      </c>
      <c r="D53" s="64"/>
      <c r="E53" s="26">
        <v>0</v>
      </c>
      <c r="F53" s="26">
        <v>0</v>
      </c>
      <c r="G53" s="26">
        <v>0</v>
      </c>
      <c r="H53" s="27">
        <v>1</v>
      </c>
      <c r="I53" s="26">
        <v>0</v>
      </c>
      <c r="J53" s="26"/>
      <c r="K53" s="26"/>
      <c r="L53" s="27"/>
      <c r="M53" s="102" t="s">
        <v>96</v>
      </c>
    </row>
    <row r="54" spans="1:13" ht="52" thickBot="1" x14ac:dyDescent="0.2">
      <c r="A54" s="121"/>
      <c r="B54" s="97">
        <v>43</v>
      </c>
      <c r="C54" s="88" t="s">
        <v>97</v>
      </c>
      <c r="D54" s="65"/>
      <c r="E54" s="26">
        <v>0</v>
      </c>
      <c r="F54" s="26">
        <v>0</v>
      </c>
      <c r="G54" s="26">
        <v>0</v>
      </c>
      <c r="H54" s="28">
        <v>0</v>
      </c>
      <c r="I54" s="107">
        <v>0</v>
      </c>
      <c r="J54" s="107"/>
      <c r="K54" s="107"/>
      <c r="L54" s="28"/>
      <c r="M54" s="105" t="s">
        <v>98</v>
      </c>
    </row>
    <row r="55" spans="1:13" ht="17" thickBot="1" x14ac:dyDescent="0.2">
      <c r="A55" s="122" t="s">
        <v>99</v>
      </c>
      <c r="B55" s="122"/>
      <c r="C55" s="122"/>
      <c r="D55" s="122"/>
      <c r="E55" s="122"/>
      <c r="F55" s="122"/>
      <c r="G55" s="122"/>
      <c r="H55" s="122"/>
      <c r="I55" s="122"/>
      <c r="J55" s="122"/>
      <c r="K55" s="122"/>
      <c r="L55" s="122"/>
      <c r="M55" s="122"/>
    </row>
    <row r="56" spans="1:13" ht="34" x14ac:dyDescent="0.15">
      <c r="A56" s="119" t="s">
        <v>100</v>
      </c>
      <c r="B56" s="96">
        <v>44</v>
      </c>
      <c r="C56" s="85" t="s">
        <v>101</v>
      </c>
      <c r="D56" s="63"/>
      <c r="E56" s="26">
        <v>0</v>
      </c>
      <c r="F56" s="26">
        <v>0</v>
      </c>
      <c r="G56" s="26">
        <v>0</v>
      </c>
      <c r="H56" s="29">
        <v>1</v>
      </c>
      <c r="I56" s="26">
        <v>0</v>
      </c>
      <c r="J56" s="26"/>
      <c r="K56" s="26"/>
      <c r="L56" s="29"/>
      <c r="M56" s="101" t="s">
        <v>102</v>
      </c>
    </row>
    <row r="57" spans="1:13" ht="68" x14ac:dyDescent="0.15">
      <c r="A57" s="120"/>
      <c r="B57" s="98">
        <v>45</v>
      </c>
      <c r="C57" s="83" t="s">
        <v>103</v>
      </c>
      <c r="D57" s="64"/>
      <c r="E57" s="26">
        <v>0</v>
      </c>
      <c r="F57" s="26">
        <v>0</v>
      </c>
      <c r="G57" s="26">
        <v>0</v>
      </c>
      <c r="H57" s="27">
        <v>0</v>
      </c>
      <c r="I57" s="26">
        <v>0</v>
      </c>
      <c r="J57" s="26"/>
      <c r="K57" s="26"/>
      <c r="L57" s="27"/>
      <c r="M57" s="102" t="s">
        <v>104</v>
      </c>
    </row>
    <row r="58" spans="1:13" ht="34" x14ac:dyDescent="0.15">
      <c r="A58" s="120"/>
      <c r="B58" s="98">
        <v>46</v>
      </c>
      <c r="C58" s="83" t="s">
        <v>105</v>
      </c>
      <c r="D58" s="64"/>
      <c r="E58" s="26">
        <v>0</v>
      </c>
      <c r="F58" s="26">
        <v>0</v>
      </c>
      <c r="G58" s="26">
        <v>0</v>
      </c>
      <c r="H58" s="27">
        <v>1</v>
      </c>
      <c r="I58" s="26">
        <v>0</v>
      </c>
      <c r="J58" s="26"/>
      <c r="K58" s="26"/>
      <c r="L58" s="27"/>
      <c r="M58" s="102" t="s">
        <v>106</v>
      </c>
    </row>
    <row r="59" spans="1:13" ht="51" x14ac:dyDescent="0.15">
      <c r="A59" s="120"/>
      <c r="B59" s="98">
        <v>47</v>
      </c>
      <c r="C59" s="83" t="s">
        <v>107</v>
      </c>
      <c r="D59" s="64"/>
      <c r="E59" s="26">
        <v>0</v>
      </c>
      <c r="F59" s="26">
        <v>0</v>
      </c>
      <c r="G59" s="26">
        <v>0</v>
      </c>
      <c r="H59" s="27">
        <v>0</v>
      </c>
      <c r="I59" s="26">
        <v>0</v>
      </c>
      <c r="J59" s="26"/>
      <c r="K59" s="26"/>
      <c r="L59" s="27"/>
      <c r="M59" s="102"/>
    </row>
    <row r="60" spans="1:13" ht="102" x14ac:dyDescent="0.15">
      <c r="A60" s="120"/>
      <c r="B60" s="98">
        <v>48</v>
      </c>
      <c r="C60" s="83" t="s">
        <v>108</v>
      </c>
      <c r="D60" s="64"/>
      <c r="E60" s="26">
        <v>0</v>
      </c>
      <c r="F60" s="26">
        <v>0</v>
      </c>
      <c r="G60" s="26">
        <v>0</v>
      </c>
      <c r="H60" s="27">
        <v>0</v>
      </c>
      <c r="I60" s="26">
        <v>0</v>
      </c>
      <c r="J60" s="26"/>
      <c r="K60" s="26"/>
      <c r="L60" s="27"/>
      <c r="M60" s="102"/>
    </row>
    <row r="61" spans="1:13" ht="18" thickBot="1" x14ac:dyDescent="0.2">
      <c r="A61" s="121"/>
      <c r="B61" s="97">
        <v>49</v>
      </c>
      <c r="C61" s="88" t="s">
        <v>109</v>
      </c>
      <c r="D61" s="65"/>
      <c r="E61" s="28">
        <v>0</v>
      </c>
      <c r="F61" s="28">
        <v>0</v>
      </c>
      <c r="G61" s="28">
        <v>0</v>
      </c>
      <c r="H61" s="28">
        <v>0</v>
      </c>
      <c r="I61" s="28">
        <v>0</v>
      </c>
      <c r="J61" s="28"/>
      <c r="K61" s="28"/>
      <c r="L61" s="28"/>
      <c r="M61" s="105"/>
    </row>
  </sheetData>
  <sheetProtection selectLockedCells="1"/>
  <mergeCells count="19">
    <mergeCell ref="A8:M8"/>
    <mergeCell ref="C5:M5"/>
    <mergeCell ref="A1:M3"/>
    <mergeCell ref="E6:M6"/>
    <mergeCell ref="A9:A18"/>
    <mergeCell ref="A56:A61"/>
    <mergeCell ref="A55:M55"/>
    <mergeCell ref="A46:M46"/>
    <mergeCell ref="A41:M41"/>
    <mergeCell ref="A19:A23"/>
    <mergeCell ref="A24:A26"/>
    <mergeCell ref="A27:A28"/>
    <mergeCell ref="A29:A31"/>
    <mergeCell ref="A32:A35"/>
    <mergeCell ref="A36:M36"/>
    <mergeCell ref="A37:A40"/>
    <mergeCell ref="A44:A45"/>
    <mergeCell ref="A47:A51"/>
    <mergeCell ref="A52:A54"/>
  </mergeCells>
  <pageMargins left="0.25" right="0.25" top="0.75" bottom="0.75" header="0.3" footer="0.3"/>
  <pageSetup scale="42"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59999389629810485"/>
    <pageSetUpPr fitToPage="1"/>
  </sheetPr>
  <dimension ref="A1:R194"/>
  <sheetViews>
    <sheetView showGridLines="0" showRowColHeaders="0" zoomScale="120" zoomScaleNormal="120" workbookViewId="0">
      <selection activeCell="C69" sqref="C69"/>
    </sheetView>
  </sheetViews>
  <sheetFormatPr baseColWidth="10" defaultColWidth="8.83203125" defaultRowHeight="15" x14ac:dyDescent="0.2"/>
  <cols>
    <col min="1" max="1" width="12.1640625" bestFit="1" customWidth="1"/>
    <col min="2" max="2" width="71.33203125" bestFit="1" customWidth="1"/>
    <col min="3" max="3" width="12" customWidth="1"/>
    <col min="4" max="4" width="18.1640625" customWidth="1"/>
    <col min="5" max="5" width="10.6640625" bestFit="1" customWidth="1"/>
    <col min="6" max="6" width="9.6640625" bestFit="1" customWidth="1"/>
    <col min="7" max="7" width="10.6640625" customWidth="1"/>
    <col min="8" max="8" width="7.6640625" bestFit="1" customWidth="1"/>
    <col min="10" max="10" width="9.1640625" customWidth="1"/>
  </cols>
  <sheetData>
    <row r="1" spans="1:8" x14ac:dyDescent="0.2">
      <c r="A1" s="24" t="s">
        <v>110</v>
      </c>
      <c r="B1" s="25">
        <f ca="1">NOW()</f>
        <v>44210.689708912039</v>
      </c>
    </row>
    <row r="7" spans="1:8" ht="16" x14ac:dyDescent="0.2">
      <c r="B7" s="5"/>
      <c r="C7" s="9"/>
      <c r="D7" s="9"/>
      <c r="E7" s="9"/>
      <c r="F7" s="9"/>
      <c r="G7" s="9"/>
      <c r="H7" s="9"/>
    </row>
    <row r="8" spans="1:8" ht="16" x14ac:dyDescent="0.2">
      <c r="B8" s="5"/>
      <c r="C8" s="9"/>
      <c r="D8" s="9"/>
      <c r="E8" s="9"/>
      <c r="F8" s="9"/>
      <c r="G8" s="9"/>
      <c r="H8" s="9"/>
    </row>
    <row r="9" spans="1:8" ht="16" x14ac:dyDescent="0.2">
      <c r="B9" s="5"/>
      <c r="C9" s="9"/>
      <c r="D9" s="9"/>
      <c r="E9" s="9"/>
      <c r="F9" s="9"/>
      <c r="G9" s="9"/>
      <c r="H9" s="9"/>
    </row>
    <row r="10" spans="1:8" ht="16" x14ac:dyDescent="0.2">
      <c r="B10" s="5"/>
      <c r="C10" s="9"/>
      <c r="D10" s="9"/>
      <c r="E10" s="9"/>
      <c r="F10" s="9"/>
      <c r="G10" s="9"/>
      <c r="H10" s="9"/>
    </row>
    <row r="11" spans="1:8" ht="16" x14ac:dyDescent="0.2">
      <c r="B11" s="5"/>
      <c r="C11" s="9"/>
      <c r="D11" s="9"/>
      <c r="E11" s="9"/>
      <c r="F11" s="9"/>
      <c r="G11" s="9"/>
      <c r="H11" s="9"/>
    </row>
    <row r="12" spans="1:8" ht="16" x14ac:dyDescent="0.2">
      <c r="B12" s="5"/>
      <c r="C12" s="9"/>
      <c r="D12" s="9"/>
      <c r="E12" s="9"/>
      <c r="F12" s="9"/>
      <c r="G12" s="9"/>
      <c r="H12" s="9"/>
    </row>
    <row r="13" spans="1:8" ht="16" x14ac:dyDescent="0.2">
      <c r="B13" s="5"/>
      <c r="C13" s="9"/>
      <c r="D13" s="9"/>
      <c r="E13" s="9"/>
      <c r="F13" s="9"/>
      <c r="G13" s="9"/>
      <c r="H13" s="9"/>
    </row>
    <row r="14" spans="1:8" ht="16" x14ac:dyDescent="0.2">
      <c r="B14" s="5"/>
      <c r="C14" s="9"/>
      <c r="D14" s="9"/>
      <c r="E14" s="9"/>
      <c r="F14" s="9"/>
      <c r="G14" s="9"/>
      <c r="H14" s="9"/>
    </row>
    <row r="15" spans="1:8" x14ac:dyDescent="0.2">
      <c r="C15" s="9"/>
      <c r="D15" s="9"/>
      <c r="E15" s="9"/>
      <c r="F15" s="9"/>
      <c r="G15" s="9"/>
      <c r="H15" s="9"/>
    </row>
    <row r="16" spans="1:8" x14ac:dyDescent="0.2">
      <c r="C16" s="9"/>
      <c r="D16" s="9"/>
      <c r="E16" s="9"/>
      <c r="F16" s="9"/>
      <c r="G16" s="9"/>
      <c r="H16" s="9"/>
    </row>
    <row r="17" spans="2:18" x14ac:dyDescent="0.2">
      <c r="C17" s="9"/>
      <c r="D17" s="9"/>
      <c r="E17" s="9"/>
      <c r="F17" s="9"/>
      <c r="G17" s="9"/>
      <c r="H17" s="9"/>
    </row>
    <row r="18" spans="2:18" ht="16" x14ac:dyDescent="0.2">
      <c r="B18" s="5"/>
      <c r="C18" s="9"/>
      <c r="D18" s="9"/>
      <c r="E18" s="9"/>
      <c r="F18" s="9"/>
      <c r="G18" s="9"/>
      <c r="H18" s="9"/>
    </row>
    <row r="19" spans="2:18" ht="16" x14ac:dyDescent="0.2">
      <c r="B19" s="5"/>
      <c r="C19" s="9"/>
      <c r="D19" s="9"/>
      <c r="E19" s="9"/>
      <c r="F19" s="9"/>
      <c r="G19" s="9"/>
      <c r="H19" s="9"/>
    </row>
    <row r="20" spans="2:18" ht="16" x14ac:dyDescent="0.2">
      <c r="B20" s="8"/>
      <c r="C20" s="16" t="str">
        <f>IF('BoQ Data Entry'!E7&gt;0,'BoQ Data Entry'!E7,"")</f>
        <v>12/19/16</v>
      </c>
      <c r="D20" s="16" t="str">
        <f>IF('BoQ Data Entry'!F7&gt;0,'BoQ Data Entry'!F7,"")</f>
        <v>2/21/17</v>
      </c>
      <c r="E20" s="16" t="str">
        <f>IF('BoQ Data Entry'!G7&gt;0,'BoQ Data Entry'!G7,"")</f>
        <v>9/18/18</v>
      </c>
      <c r="F20" s="16" t="str">
        <f>IF('BoQ Data Entry'!H7&gt;0,'BoQ Data Entry'!H7,"")</f>
        <v>7/31/19</v>
      </c>
      <c r="G20" s="16" t="str">
        <f>IF('BoQ Data Entry'!I7&gt;0,'BoQ Data Entry'!I7,"")</f>
        <v>12/20/20</v>
      </c>
      <c r="H20" s="16" t="str">
        <f>IF('BoQ Data Entry'!J7&gt;0,'BoQ Data Entry'!J7,"")</f>
        <v>Date 6</v>
      </c>
      <c r="I20" s="16" t="str">
        <f>IF('BoQ Data Entry'!K7&gt;0,'BoQ Data Entry'!K7,"")</f>
        <v>Date 7</v>
      </c>
      <c r="J20" s="16" t="str">
        <f>IF('BoQ Data Entry'!L7&gt;0,'BoQ Data Entry'!L7,"")</f>
        <v>Date 8</v>
      </c>
    </row>
    <row r="21" spans="2:18" ht="17" x14ac:dyDescent="0.2">
      <c r="B21" s="5" t="s">
        <v>111</v>
      </c>
      <c r="C21" s="9">
        <f>Graph!C57/49</f>
        <v>0.79591836734693877</v>
      </c>
      <c r="D21" s="9">
        <f>Graph!C58/49</f>
        <v>0.77551020408163263</v>
      </c>
      <c r="E21" s="9">
        <f>Graph!C59/49</f>
        <v>0.61224489795918369</v>
      </c>
      <c r="F21" s="9">
        <f>Graph!C60/49</f>
        <v>0.40816326530612246</v>
      </c>
      <c r="G21" s="9">
        <f>Graph!C61/49</f>
        <v>0.36734693877551022</v>
      </c>
      <c r="H21" s="9">
        <f>Graph!C62/49</f>
        <v>0</v>
      </c>
      <c r="I21" s="9">
        <f>Graph!C63/49</f>
        <v>0</v>
      </c>
      <c r="J21" s="9">
        <f>Graph!C64/49</f>
        <v>0</v>
      </c>
    </row>
    <row r="22" spans="2:18" ht="17" x14ac:dyDescent="0.2">
      <c r="B22" s="5" t="s">
        <v>112</v>
      </c>
      <c r="C22" s="9">
        <f>Graph!D57/49</f>
        <v>0.14285714285714285</v>
      </c>
      <c r="D22" s="9">
        <f>Graph!D58/49</f>
        <v>0.16326530612244897</v>
      </c>
      <c r="E22" s="9">
        <f>Graph!D59/49</f>
        <v>0.18367346938775511</v>
      </c>
      <c r="F22" s="9">
        <f>Graph!D60/49</f>
        <v>0.38775510204081631</v>
      </c>
      <c r="G22" s="9">
        <f>Graph!D61/49</f>
        <v>0.34693877551020408</v>
      </c>
      <c r="H22" s="9">
        <f>Graph!D62/49</f>
        <v>0</v>
      </c>
      <c r="I22" s="9">
        <f>Graph!D63/49</f>
        <v>0</v>
      </c>
      <c r="J22" s="9">
        <f>Graph!D64/49</f>
        <v>0</v>
      </c>
    </row>
    <row r="23" spans="2:18" ht="17" x14ac:dyDescent="0.2">
      <c r="B23" s="6" t="s">
        <v>113</v>
      </c>
      <c r="C23" s="10">
        <f>Graph!E57/49</f>
        <v>6.1224489795918366E-2</v>
      </c>
      <c r="D23" s="10">
        <f>Graph!E58/49</f>
        <v>6.1224489795918366E-2</v>
      </c>
      <c r="E23" s="10">
        <f>Graph!E59/49</f>
        <v>0.20408163265306123</v>
      </c>
      <c r="F23" s="10">
        <f>Graph!E60/49</f>
        <v>0.20408163265306123</v>
      </c>
      <c r="G23" s="10">
        <f>Graph!E61/49</f>
        <v>0.26530612244897961</v>
      </c>
      <c r="H23" s="10">
        <f>Graph!E62/49</f>
        <v>0</v>
      </c>
      <c r="I23" s="10">
        <f>Graph!E63/49</f>
        <v>0</v>
      </c>
      <c r="J23" s="10">
        <f>Graph!E64/49</f>
        <v>0</v>
      </c>
    </row>
    <row r="24" spans="2:18" ht="16" x14ac:dyDescent="0.2">
      <c r="B24" s="5"/>
    </row>
    <row r="25" spans="2:18" x14ac:dyDescent="0.2">
      <c r="B25" s="69" t="str">
        <f>C20</f>
        <v>12/19/16</v>
      </c>
      <c r="C25" s="140" t="s">
        <v>114</v>
      </c>
      <c r="D25" s="140"/>
      <c r="E25" s="140"/>
    </row>
    <row r="26" spans="2:18" ht="35" thickBot="1" x14ac:dyDescent="0.25">
      <c r="B26" s="13" t="s">
        <v>11</v>
      </c>
      <c r="C26" s="20" t="s">
        <v>115</v>
      </c>
      <c r="D26" s="21" t="s">
        <v>116</v>
      </c>
      <c r="E26" s="22" t="s">
        <v>117</v>
      </c>
      <c r="F26" s="11"/>
      <c r="G26" s="141" t="s">
        <v>118</v>
      </c>
      <c r="H26" s="142"/>
      <c r="I26" s="142"/>
      <c r="J26" s="142"/>
      <c r="K26" s="142"/>
      <c r="L26" s="142"/>
      <c r="M26" s="142"/>
      <c r="N26" s="142"/>
      <c r="O26" s="142"/>
      <c r="P26" s="142"/>
      <c r="Q26" s="142"/>
      <c r="R26" s="143"/>
    </row>
    <row r="27" spans="2:18" ht="16" x14ac:dyDescent="0.2">
      <c r="B27" s="71" t="s">
        <v>119</v>
      </c>
      <c r="C27" s="7">
        <f>COUNTIF('BoQ Data Entry'!$E$9:$E$35,0)</f>
        <v>18</v>
      </c>
      <c r="D27" s="7">
        <f>COUNTIF('BoQ Data Entry'!$E$9:$E$35,1)</f>
        <v>6</v>
      </c>
      <c r="E27" s="7">
        <f>COUNTIF('BoQ Data Entry'!$E$9:$E$35,2)</f>
        <v>3</v>
      </c>
      <c r="G27" s="72" t="str">
        <f>IF('BoQ Data Entry'!E9=0,'BoQ Data Entry'!B9,"")</f>
        <v/>
      </c>
      <c r="H27" s="72">
        <f>IF('BoQ Data Entry'!E10=0,'BoQ Data Entry'!B10,"")</f>
        <v>2</v>
      </c>
      <c r="I27" s="72">
        <f>IF('BoQ Data Entry'!E11=0,'BoQ Data Entry'!B11,"")</f>
        <v>3</v>
      </c>
      <c r="J27" s="72" t="str">
        <f>IF('BoQ Data Entry'!E12=0,'BoQ Data Entry'!B12,"")</f>
        <v/>
      </c>
      <c r="K27" s="72" t="str">
        <f>IF('BoQ Data Entry'!E13=0,'BoQ Data Entry'!B13,"")</f>
        <v/>
      </c>
      <c r="L27" s="72">
        <f>IF('BoQ Data Entry'!E14=0,'BoQ Data Entry'!B14,"")</f>
        <v>6</v>
      </c>
      <c r="M27" s="72" t="str">
        <f>IF('BoQ Data Entry'!E15=0,'BoQ Data Entry'!B15,"")</f>
        <v/>
      </c>
      <c r="N27" s="72" t="str">
        <f>IF('BoQ Data Entry'!E16=0,'BoQ Data Entry'!B16,"")</f>
        <v/>
      </c>
      <c r="O27" s="72">
        <f>IF('BoQ Data Entry'!E17=0,'BoQ Data Entry'!B17,"")</f>
        <v>9</v>
      </c>
      <c r="P27" s="72">
        <f>IF('BoQ Data Entry'!E18=0,'BoQ Data Entry'!B18,"")</f>
        <v>10</v>
      </c>
      <c r="Q27" s="72">
        <f>IF('BoQ Data Entry'!E19=0,'BoQ Data Entry'!B19,"")</f>
        <v>11</v>
      </c>
      <c r="R27" s="72">
        <f>IF('BoQ Data Entry'!E20=0,'BoQ Data Entry'!B20,"")</f>
        <v>12</v>
      </c>
    </row>
    <row r="28" spans="2:18" ht="16" x14ac:dyDescent="0.2">
      <c r="B28" s="74" t="s">
        <v>61</v>
      </c>
      <c r="C28" s="7">
        <f>COUNTIF('BoQ Data Entry'!$E$37:$E$40,0)</f>
        <v>3</v>
      </c>
      <c r="D28" s="7">
        <f>COUNTIF('BoQ Data Entry'!$E$37:$E$40,1)</f>
        <v>1</v>
      </c>
      <c r="E28" s="7">
        <f>COUNTIF('BoQ Data Entry'!$E$37:$E$40,2)</f>
        <v>0</v>
      </c>
      <c r="G28" s="73">
        <f>IF('BoQ Data Entry'!E21=0,'BoQ Data Entry'!B21,"")</f>
        <v>13</v>
      </c>
      <c r="H28" s="73">
        <f>IF('BoQ Data Entry'!E22=0,'BoQ Data Entry'!B22,"")</f>
        <v>14</v>
      </c>
      <c r="I28" s="73">
        <f>IF('BoQ Data Entry'!E23=0,'BoQ Data Entry'!B23,"")</f>
        <v>15</v>
      </c>
      <c r="J28" s="73" t="str">
        <f>IF('BoQ Data Entry'!E24=0,'BoQ Data Entry'!B24,"")</f>
        <v/>
      </c>
      <c r="K28" s="73">
        <f>IF('BoQ Data Entry'!E25=0,'BoQ Data Entry'!B25,"")</f>
        <v>17</v>
      </c>
      <c r="L28" s="73">
        <f>IF('BoQ Data Entry'!E26=0,'BoQ Data Entry'!B26,"")</f>
        <v>18</v>
      </c>
      <c r="M28" s="73">
        <f>IF('BoQ Data Entry'!E27=0,'BoQ Data Entry'!B27,"")</f>
        <v>19</v>
      </c>
      <c r="N28" s="73">
        <f>IF('BoQ Data Entry'!E28=0,'BoQ Data Entry'!B28,"")</f>
        <v>20</v>
      </c>
      <c r="O28" s="73">
        <f>IF('BoQ Data Entry'!E29=0,'BoQ Data Entry'!B29,"")</f>
        <v>21</v>
      </c>
      <c r="P28" s="73">
        <f>IF('BoQ Data Entry'!E30=0,'BoQ Data Entry'!B30,"")</f>
        <v>22</v>
      </c>
      <c r="Q28" s="73">
        <f>IF('BoQ Data Entry'!E31=0,'BoQ Data Entry'!B31,"")</f>
        <v>23</v>
      </c>
      <c r="R28" s="73" t="str">
        <f>IF('BoQ Data Entry'!E32=0,'BoQ Data Entry'!B32,"")</f>
        <v/>
      </c>
    </row>
    <row r="29" spans="2:18" ht="16" x14ac:dyDescent="0.2">
      <c r="B29" s="76" t="s">
        <v>71</v>
      </c>
      <c r="C29" s="7">
        <f>COUNTIF('BoQ Data Entry'!$E$42:$E$45,0)</f>
        <v>4</v>
      </c>
      <c r="D29" s="7">
        <f>COUNTIF('BoQ Data Entry'!$E$42:$E$45,1)</f>
        <v>0</v>
      </c>
      <c r="E29" s="7">
        <f>COUNTIF('BoQ Data Entry'!$E$42:$E$45,2)</f>
        <v>0</v>
      </c>
      <c r="G29" s="73" t="str">
        <f>IF('BoQ Data Entry'!$E33=0,'BoQ Data Entry'!$B33,"")</f>
        <v/>
      </c>
      <c r="H29" s="73" t="str">
        <f>IF('BoQ Data Entry'!E34=0,'BoQ Data Entry'!B34,"")</f>
        <v/>
      </c>
      <c r="I29" s="73">
        <f>IF('BoQ Data Entry'!E35=0,'BoQ Data Entry'!B35,"")</f>
        <v>27</v>
      </c>
      <c r="J29" s="75" t="str">
        <f>IF('BoQ Data Entry'!E37=0,'BoQ Data Entry'!B37,"")</f>
        <v/>
      </c>
      <c r="K29" s="75">
        <f>IF('BoQ Data Entry'!E38=0,'BoQ Data Entry'!B38,"")</f>
        <v>29</v>
      </c>
      <c r="L29" s="75">
        <f>IF('BoQ Data Entry'!$E39=0,'BoQ Data Entry'!$B39,"")</f>
        <v>30</v>
      </c>
      <c r="M29" s="75">
        <f>IF('BoQ Data Entry'!$E40=0,'BoQ Data Entry'!$B40,"")</f>
        <v>31</v>
      </c>
      <c r="N29" s="77">
        <f>IF('BoQ Data Entry'!$E42=0,'BoQ Data Entry'!$B42,"")</f>
        <v>32</v>
      </c>
      <c r="O29" s="77">
        <f>IF('BoQ Data Entry'!$E43=0,'BoQ Data Entry'!$B43,"")</f>
        <v>33</v>
      </c>
      <c r="P29" s="77">
        <f>IF('BoQ Data Entry'!$E44=0,'BoQ Data Entry'!$B44,"")</f>
        <v>34</v>
      </c>
      <c r="Q29" s="77">
        <f>IF('BoQ Data Entry'!$E45=0,'BoQ Data Entry'!$B45,"")</f>
        <v>35</v>
      </c>
      <c r="R29" s="79">
        <f>IF('BoQ Data Entry'!$E47=0,'BoQ Data Entry'!$B47,"")</f>
        <v>36</v>
      </c>
    </row>
    <row r="30" spans="2:18" ht="16" x14ac:dyDescent="0.2">
      <c r="B30" s="78" t="s">
        <v>83</v>
      </c>
      <c r="C30" s="7">
        <f>COUNTIF('BoQ Data Entry'!$E$47:$E$54,0)</f>
        <v>8</v>
      </c>
      <c r="D30" s="7">
        <f>COUNTIF('BoQ Data Entry'!$E$47:$E$54,1)</f>
        <v>0</v>
      </c>
      <c r="E30" s="7">
        <f>COUNTIF('BoQ Data Entry'!$E$47:$E$54,2)</f>
        <v>0</v>
      </c>
      <c r="G30" s="79">
        <f>IF('BoQ Data Entry'!$E48=0,'BoQ Data Entry'!$B48,"")</f>
        <v>37</v>
      </c>
      <c r="H30" s="79">
        <f>IF('BoQ Data Entry'!$E49=0,'BoQ Data Entry'!$B49,"")</f>
        <v>38</v>
      </c>
      <c r="I30" s="79">
        <f>IF('BoQ Data Entry'!$E50=0,'BoQ Data Entry'!$B50,"")</f>
        <v>39</v>
      </c>
      <c r="J30" s="79">
        <f>IF('BoQ Data Entry'!$E51=0,'BoQ Data Entry'!$B51,"")</f>
        <v>40</v>
      </c>
      <c r="K30" s="79">
        <f>IF('BoQ Data Entry'!$E52=0,'BoQ Data Entry'!$B52,"")</f>
        <v>41</v>
      </c>
      <c r="L30" s="79">
        <f>IF('BoQ Data Entry'!$E53=0,'BoQ Data Entry'!$B53,"")</f>
        <v>42</v>
      </c>
      <c r="M30" s="79">
        <f>IF('BoQ Data Entry'!$E54=0,'BoQ Data Entry'!$B54,"")</f>
        <v>43</v>
      </c>
      <c r="N30" s="81">
        <f>IF('BoQ Data Entry'!$E56=0,'BoQ Data Entry'!$B56,"")</f>
        <v>44</v>
      </c>
      <c r="O30" s="81">
        <f>IF('BoQ Data Entry'!$E57=0,'BoQ Data Entry'!$B57,"")</f>
        <v>45</v>
      </c>
      <c r="P30" s="81">
        <f>IF('BoQ Data Entry'!$E58=0,'BoQ Data Entry'!$B58,"")</f>
        <v>46</v>
      </c>
      <c r="Q30" s="81">
        <f>IF('BoQ Data Entry'!$E59=0,'BoQ Data Entry'!$B59,"")</f>
        <v>47</v>
      </c>
      <c r="R30" s="81">
        <f>IF('BoQ Data Entry'!$E60=0,'BoQ Data Entry'!$B60,"")</f>
        <v>48</v>
      </c>
    </row>
    <row r="31" spans="2:18" ht="17" x14ac:dyDescent="0.2">
      <c r="B31" s="80" t="s">
        <v>120</v>
      </c>
      <c r="C31" s="12">
        <f>COUNTIF('BoQ Data Entry'!$E$56:$E$61,0)</f>
        <v>6</v>
      </c>
      <c r="D31" s="12">
        <f>COUNTIF('BoQ Data Entry'!$E$56:$E$61,1)</f>
        <v>0</v>
      </c>
      <c r="E31" s="12">
        <f>COUNTIF('BoQ Data Entry'!$E$56:$E$61,2)</f>
        <v>0</v>
      </c>
      <c r="G31" s="81">
        <f>IF('BoQ Data Entry'!$E61=0,'BoQ Data Entry'!$B61,"")</f>
        <v>49</v>
      </c>
      <c r="H31" s="144"/>
      <c r="I31" s="145"/>
      <c r="J31" s="145"/>
      <c r="K31" s="145"/>
      <c r="L31" s="145"/>
      <c r="M31" s="145"/>
      <c r="N31" s="145"/>
      <c r="O31" s="145"/>
      <c r="P31" s="145"/>
      <c r="Q31" s="145"/>
      <c r="R31" s="146"/>
    </row>
    <row r="32" spans="2:18" ht="16" x14ac:dyDescent="0.2">
      <c r="B32" s="4"/>
      <c r="C32" s="7"/>
      <c r="D32" s="7"/>
      <c r="E32" s="7"/>
    </row>
    <row r="33" spans="2:18" ht="16" x14ac:dyDescent="0.2">
      <c r="B33" s="4"/>
      <c r="C33" s="7"/>
      <c r="D33" s="7"/>
      <c r="E33" s="7"/>
      <c r="L33" s="15"/>
    </row>
    <row r="35" spans="2:18" x14ac:dyDescent="0.2">
      <c r="B35" s="69" t="str">
        <f>D20</f>
        <v>2/21/17</v>
      </c>
      <c r="C35" s="140" t="s">
        <v>114</v>
      </c>
      <c r="D35" s="140"/>
      <c r="E35" s="140"/>
    </row>
    <row r="36" spans="2:18" ht="35" thickBot="1" x14ac:dyDescent="0.25">
      <c r="B36" s="13" t="s">
        <v>11</v>
      </c>
      <c r="C36" s="20" t="s">
        <v>115</v>
      </c>
      <c r="D36" s="21" t="s">
        <v>116</v>
      </c>
      <c r="E36" s="22" t="s">
        <v>117</v>
      </c>
      <c r="G36" s="147" t="s">
        <v>118</v>
      </c>
      <c r="H36" s="147"/>
      <c r="I36" s="147"/>
      <c r="J36" s="147"/>
      <c r="K36" s="147"/>
      <c r="L36" s="147"/>
      <c r="M36" s="147"/>
      <c r="N36" s="147"/>
      <c r="O36" s="147"/>
      <c r="P36" s="147"/>
      <c r="Q36" s="147"/>
      <c r="R36" s="147"/>
    </row>
    <row r="37" spans="2:18" ht="16" x14ac:dyDescent="0.2">
      <c r="B37" s="71" t="s">
        <v>119</v>
      </c>
      <c r="C37" s="7">
        <f>COUNTIF('BoQ Data Entry'!$F$9:$F$35,0)</f>
        <v>17</v>
      </c>
      <c r="D37" s="7">
        <f>COUNTIF('BoQ Data Entry'!$F$9:$F$35,1)</f>
        <v>7</v>
      </c>
      <c r="E37" s="7">
        <f>COUNTIF('BoQ Data Entry'!$F$9:$F$35,2)</f>
        <v>3</v>
      </c>
      <c r="G37" s="72" t="str">
        <f>IF('BoQ Data Entry'!F9=0,'BoQ Data Entry'!B9,"")</f>
        <v/>
      </c>
      <c r="H37" s="72">
        <f>IF('BoQ Data Entry'!F10=0,'BoQ Data Entry'!B10,"")</f>
        <v>2</v>
      </c>
      <c r="I37" s="72">
        <f>IF('BoQ Data Entry'!F11=0,'BoQ Data Entry'!B11,"")</f>
        <v>3</v>
      </c>
      <c r="J37" s="72" t="str">
        <f>IF('BoQ Data Entry'!F12=0,'BoQ Data Entry'!B12,"")</f>
        <v/>
      </c>
      <c r="K37" s="72" t="str">
        <f>IF('BoQ Data Entry'!F13=0,'BoQ Data Entry'!B13,"")</f>
        <v/>
      </c>
      <c r="L37" s="72">
        <f>IF('BoQ Data Entry'!F14=0,'BoQ Data Entry'!B14,"")</f>
        <v>6</v>
      </c>
      <c r="M37" s="72" t="str">
        <f>IF('BoQ Data Entry'!F15=0,'BoQ Data Entry'!B15,"")</f>
        <v/>
      </c>
      <c r="N37" s="72" t="str">
        <f>IF('BoQ Data Entry'!F16=0,'BoQ Data Entry'!B16,"")</f>
        <v/>
      </c>
      <c r="O37" s="72">
        <f>IF('BoQ Data Entry'!F17=0,'BoQ Data Entry'!B17,"")</f>
        <v>9</v>
      </c>
      <c r="P37" s="72">
        <f>IF('BoQ Data Entry'!F18=0,'BoQ Data Entry'!B18,"")</f>
        <v>10</v>
      </c>
      <c r="Q37" s="72">
        <f>IF('BoQ Data Entry'!F19=0,'BoQ Data Entry'!B19,"")</f>
        <v>11</v>
      </c>
      <c r="R37" s="72">
        <f>IF('BoQ Data Entry'!F20=0,'BoQ Data Entry'!B20,"")</f>
        <v>12</v>
      </c>
    </row>
    <row r="38" spans="2:18" ht="16" x14ac:dyDescent="0.2">
      <c r="B38" s="74" t="s">
        <v>61</v>
      </c>
      <c r="C38" s="7">
        <f>COUNTIF('BoQ Data Entry'!$F$37:$F$40,0)</f>
        <v>3</v>
      </c>
      <c r="D38" s="7">
        <f>COUNTIF('BoQ Data Entry'!$F$37:$F$40,1)</f>
        <v>1</v>
      </c>
      <c r="E38" s="7">
        <f>COUNTIF('BoQ Data Entry'!$F$37:$F$40,2)</f>
        <v>0</v>
      </c>
      <c r="G38" s="73">
        <f>IF('BoQ Data Entry'!F21=0,'BoQ Data Entry'!B21,"")</f>
        <v>13</v>
      </c>
      <c r="H38" s="73">
        <f>IF('BoQ Data Entry'!F22=0,'BoQ Data Entry'!B22,"")</f>
        <v>14</v>
      </c>
      <c r="I38" s="73">
        <f>IF('BoQ Data Entry'!F23=0,'BoQ Data Entry'!B23,"")</f>
        <v>15</v>
      </c>
      <c r="J38" s="73" t="str">
        <f>IF('BoQ Data Entry'!F24=0,'BoQ Data Entry'!B24,"")</f>
        <v/>
      </c>
      <c r="K38" s="73" t="str">
        <f>IF('BoQ Data Entry'!F25=0,'BoQ Data Entry'!B25,"")</f>
        <v/>
      </c>
      <c r="L38" s="73">
        <f>IF('BoQ Data Entry'!F26=0,'BoQ Data Entry'!B26,"")</f>
        <v>18</v>
      </c>
      <c r="M38" s="73">
        <f>IF('BoQ Data Entry'!F27=0,'BoQ Data Entry'!B27,"")</f>
        <v>19</v>
      </c>
      <c r="N38" s="73">
        <f>IF('BoQ Data Entry'!F28=0,'BoQ Data Entry'!B28,"")</f>
        <v>20</v>
      </c>
      <c r="O38" s="73">
        <f>IF('BoQ Data Entry'!F29=0,'BoQ Data Entry'!B29,"")</f>
        <v>21</v>
      </c>
      <c r="P38" s="73">
        <f>IF('BoQ Data Entry'!F30=0,'BoQ Data Entry'!B30,"")</f>
        <v>22</v>
      </c>
      <c r="Q38" s="73">
        <f>IF('BoQ Data Entry'!F31=0,'BoQ Data Entry'!B31,"")</f>
        <v>23</v>
      </c>
      <c r="R38" s="73" t="str">
        <f>IF('BoQ Data Entry'!F32=0,'BoQ Data Entry'!B32,"")</f>
        <v/>
      </c>
    </row>
    <row r="39" spans="2:18" ht="16" x14ac:dyDescent="0.2">
      <c r="B39" s="76" t="s">
        <v>71</v>
      </c>
      <c r="C39" s="7">
        <f>COUNTIF('BoQ Data Entry'!$F$42:$F$45,0)</f>
        <v>4</v>
      </c>
      <c r="D39" s="7">
        <f>COUNTIF('BoQ Data Entry'!$F$42:$F$45,1)</f>
        <v>0</v>
      </c>
      <c r="E39" s="7">
        <f>COUNTIF('BoQ Data Entry'!$F$42:$F$45,2)</f>
        <v>0</v>
      </c>
      <c r="G39" s="73" t="str">
        <f>IF('BoQ Data Entry'!$F33=0,'BoQ Data Entry'!$B33,"")</f>
        <v/>
      </c>
      <c r="H39" s="73" t="str">
        <f>IF('BoQ Data Entry'!F34=0,'BoQ Data Entry'!B34,"")</f>
        <v/>
      </c>
      <c r="I39" s="73">
        <f>IF('BoQ Data Entry'!F35=0,'BoQ Data Entry'!B35,"")</f>
        <v>27</v>
      </c>
      <c r="J39" s="75" t="str">
        <f>IF('BoQ Data Entry'!F37=0,'BoQ Data Entry'!B37,"")</f>
        <v/>
      </c>
      <c r="K39" s="75">
        <f>IF('BoQ Data Entry'!F38=0,'BoQ Data Entry'!B38,"")</f>
        <v>29</v>
      </c>
      <c r="L39" s="75">
        <f>IF('BoQ Data Entry'!$F39=0,'BoQ Data Entry'!$B39,"")</f>
        <v>30</v>
      </c>
      <c r="M39" s="75">
        <f>IF('BoQ Data Entry'!$F40=0,'BoQ Data Entry'!$B40,"")</f>
        <v>31</v>
      </c>
      <c r="N39" s="77">
        <f>IF('BoQ Data Entry'!$F42=0,'BoQ Data Entry'!$B42,"")</f>
        <v>32</v>
      </c>
      <c r="O39" s="77">
        <f>IF('BoQ Data Entry'!$F43=0,'BoQ Data Entry'!$B43,"")</f>
        <v>33</v>
      </c>
      <c r="P39" s="77">
        <f>IF('BoQ Data Entry'!$F44=0,'BoQ Data Entry'!$B44,"")</f>
        <v>34</v>
      </c>
      <c r="Q39" s="77">
        <f>IF('BoQ Data Entry'!$F45=0,'BoQ Data Entry'!$B45,"")</f>
        <v>35</v>
      </c>
      <c r="R39" s="79">
        <f>IF('BoQ Data Entry'!$F47=0,'BoQ Data Entry'!$B47,"")</f>
        <v>36</v>
      </c>
    </row>
    <row r="40" spans="2:18" ht="16" x14ac:dyDescent="0.2">
      <c r="B40" s="78" t="s">
        <v>83</v>
      </c>
      <c r="C40" s="7">
        <f>COUNTIF('BoQ Data Entry'!$F$47:$F$54,0)</f>
        <v>8</v>
      </c>
      <c r="D40" s="7">
        <f>COUNTIF('BoQ Data Entry'!$F$47:$F$54,1)</f>
        <v>0</v>
      </c>
      <c r="E40" s="7">
        <f>COUNTIF('BoQ Data Entry'!$F$47:$F$54,2)</f>
        <v>0</v>
      </c>
      <c r="G40" s="79">
        <f>IF('BoQ Data Entry'!$F48=0,'BoQ Data Entry'!$B48,"")</f>
        <v>37</v>
      </c>
      <c r="H40" s="79">
        <f>IF('BoQ Data Entry'!$F49=0,'BoQ Data Entry'!$B49,"")</f>
        <v>38</v>
      </c>
      <c r="I40" s="79">
        <f>IF('BoQ Data Entry'!$F50=0,'BoQ Data Entry'!$B50,"")</f>
        <v>39</v>
      </c>
      <c r="J40" s="79">
        <f>IF('BoQ Data Entry'!$F51=0,'BoQ Data Entry'!$B51,"")</f>
        <v>40</v>
      </c>
      <c r="K40" s="79">
        <f>IF('BoQ Data Entry'!$F52=0,'BoQ Data Entry'!$B52,"")</f>
        <v>41</v>
      </c>
      <c r="L40" s="79">
        <f>IF('BoQ Data Entry'!$F53=0,'BoQ Data Entry'!$B53,"")</f>
        <v>42</v>
      </c>
      <c r="M40" s="79">
        <f>IF('BoQ Data Entry'!$F54=0,'BoQ Data Entry'!$B54,"")</f>
        <v>43</v>
      </c>
      <c r="N40" s="81">
        <f>IF('BoQ Data Entry'!$F56=0,'BoQ Data Entry'!$B56,"")</f>
        <v>44</v>
      </c>
      <c r="O40" s="81">
        <f>IF('BoQ Data Entry'!$F57=0,'BoQ Data Entry'!$B57,"")</f>
        <v>45</v>
      </c>
      <c r="P40" s="81">
        <f>IF('BoQ Data Entry'!$F58=0,'BoQ Data Entry'!$B58,"")</f>
        <v>46</v>
      </c>
      <c r="Q40" s="81">
        <f>IF('BoQ Data Entry'!$F59=0,'BoQ Data Entry'!$B59,"")</f>
        <v>47</v>
      </c>
      <c r="R40" s="81">
        <f>IF('BoQ Data Entry'!$F60=0,'BoQ Data Entry'!$B60,"")</f>
        <v>48</v>
      </c>
    </row>
    <row r="41" spans="2:18" ht="17" x14ac:dyDescent="0.2">
      <c r="B41" s="80" t="s">
        <v>120</v>
      </c>
      <c r="C41" s="12">
        <f>COUNTIF('BoQ Data Entry'!$F$56:$F$61,0)</f>
        <v>6</v>
      </c>
      <c r="D41" s="12">
        <f>COUNTIF('BoQ Data Entry'!$F$56:$F$61,1)</f>
        <v>0</v>
      </c>
      <c r="E41" s="12">
        <f>COUNTIF('BoQ Data Entry'!$F$56:$F$61,2)</f>
        <v>0</v>
      </c>
      <c r="G41" s="81">
        <f>IF('BoQ Data Entry'!$F61=0,'BoQ Data Entry'!$B61,"")</f>
        <v>49</v>
      </c>
      <c r="H41" s="148"/>
      <c r="I41" s="149"/>
      <c r="J41" s="149"/>
      <c r="K41" s="149"/>
      <c r="L41" s="149"/>
      <c r="M41" s="149"/>
      <c r="N41" s="149"/>
      <c r="O41" s="149"/>
      <c r="P41" s="149"/>
      <c r="Q41" s="149"/>
      <c r="R41" s="150"/>
    </row>
    <row r="42" spans="2:18" ht="16" x14ac:dyDescent="0.2">
      <c r="B42" s="4"/>
      <c r="C42" s="7"/>
      <c r="D42" s="7"/>
      <c r="E42" s="7"/>
    </row>
    <row r="43" spans="2:18" ht="16" x14ac:dyDescent="0.2">
      <c r="B43" s="4"/>
      <c r="C43" s="7"/>
      <c r="D43" s="7"/>
      <c r="E43" s="7"/>
    </row>
    <row r="45" spans="2:18" x14ac:dyDescent="0.2">
      <c r="B45" s="69" t="str">
        <f>E20</f>
        <v>9/18/18</v>
      </c>
      <c r="C45" s="140" t="s">
        <v>114</v>
      </c>
      <c r="D45" s="140"/>
      <c r="E45" s="140"/>
    </row>
    <row r="46" spans="2:18" ht="35" thickBot="1" x14ac:dyDescent="0.25">
      <c r="B46" s="13" t="s">
        <v>11</v>
      </c>
      <c r="C46" s="20" t="s">
        <v>115</v>
      </c>
      <c r="D46" s="21" t="s">
        <v>116</v>
      </c>
      <c r="E46" s="22" t="s">
        <v>117</v>
      </c>
      <c r="F46" s="11"/>
      <c r="G46" s="147" t="s">
        <v>118</v>
      </c>
      <c r="H46" s="147"/>
      <c r="I46" s="147"/>
      <c r="J46" s="147"/>
      <c r="K46" s="147"/>
      <c r="L46" s="147"/>
      <c r="M46" s="147"/>
      <c r="N46" s="147"/>
      <c r="O46" s="147"/>
      <c r="P46" s="147"/>
      <c r="Q46" s="147"/>
      <c r="R46" s="147"/>
    </row>
    <row r="47" spans="2:18" ht="16" x14ac:dyDescent="0.2">
      <c r="B47" s="71" t="s">
        <v>119</v>
      </c>
      <c r="C47" s="7">
        <f>COUNTIF('BoQ Data Entry'!$G$9:$G$35,0)</f>
        <v>9</v>
      </c>
      <c r="D47" s="7">
        <f>COUNTIF('BoQ Data Entry'!$G$9:$G$35,1)</f>
        <v>9</v>
      </c>
      <c r="E47" s="7">
        <f>COUNTIF('BoQ Data Entry'!$G$9:$G$35,2)</f>
        <v>9</v>
      </c>
      <c r="G47" s="72" t="str">
        <f>IF('BoQ Data Entry'!$G9=0,'BoQ Data Entry'!$B9,"")</f>
        <v/>
      </c>
      <c r="H47" s="72" t="str">
        <f>IF('BoQ Data Entry'!$G10=0,'BoQ Data Entry'!$B10,"")</f>
        <v/>
      </c>
      <c r="I47" s="72" t="str">
        <f>IF('BoQ Data Entry'!$G11=0,'BoQ Data Entry'!$B11,"")</f>
        <v/>
      </c>
      <c r="J47" s="72" t="str">
        <f>IF('BoQ Data Entry'!$G12=0,'BoQ Data Entry'!$B12,"")</f>
        <v/>
      </c>
      <c r="K47" s="72" t="str">
        <f>IF('BoQ Data Entry'!$G13=0,'BoQ Data Entry'!$B13,"")</f>
        <v/>
      </c>
      <c r="L47" s="72" t="str">
        <f>IF('BoQ Data Entry'!$G14=0,'BoQ Data Entry'!$B14,"")</f>
        <v/>
      </c>
      <c r="M47" s="72" t="str">
        <f>IF('BoQ Data Entry'!$G15=0,'BoQ Data Entry'!$B15,"")</f>
        <v/>
      </c>
      <c r="N47" s="72" t="str">
        <f>IF('BoQ Data Entry'!$G16=0,'BoQ Data Entry'!$B16,"")</f>
        <v/>
      </c>
      <c r="O47" s="72" t="str">
        <f>IF('BoQ Data Entry'!$G17=0,'BoQ Data Entry'!$B17,"")</f>
        <v/>
      </c>
      <c r="P47" s="72" t="str">
        <f>IF('BoQ Data Entry'!$G18=0,'BoQ Data Entry'!$B18,"")</f>
        <v/>
      </c>
      <c r="Q47" s="72" t="str">
        <f>IF('BoQ Data Entry'!$G19=0,'BoQ Data Entry'!$B19,"")</f>
        <v/>
      </c>
      <c r="R47" s="72">
        <f>IF('BoQ Data Entry'!$G20=0,'BoQ Data Entry'!$B20,"")</f>
        <v>12</v>
      </c>
    </row>
    <row r="48" spans="2:18" ht="16" x14ac:dyDescent="0.2">
      <c r="B48" s="74" t="s">
        <v>61</v>
      </c>
      <c r="C48" s="7">
        <f>COUNTIF('BoQ Data Entry'!$G$37:$G$40,0)</f>
        <v>3</v>
      </c>
      <c r="D48" s="7">
        <f>COUNTIF('BoQ Data Entry'!$G$37:$G$40,1)</f>
        <v>0</v>
      </c>
      <c r="E48" s="7">
        <f>COUNTIF('BoQ Data Entry'!$G$37:$G$40,2)</f>
        <v>1</v>
      </c>
      <c r="G48" s="73">
        <f>IF('BoQ Data Entry'!$G21=0,'BoQ Data Entry'!$B21,"")</f>
        <v>13</v>
      </c>
      <c r="H48" s="73">
        <f>IF('BoQ Data Entry'!$G22=0,'BoQ Data Entry'!$B22,"")</f>
        <v>14</v>
      </c>
      <c r="I48" s="73" t="str">
        <f>IF('BoQ Data Entry'!$G23=0,'BoQ Data Entry'!$B23,"")</f>
        <v/>
      </c>
      <c r="J48" s="73" t="str">
        <f>IF('BoQ Data Entry'!$G24=0,'BoQ Data Entry'!$B24,"")</f>
        <v/>
      </c>
      <c r="K48" s="73" t="str">
        <f>IF('BoQ Data Entry'!$G25=0,'BoQ Data Entry'!$B25,"")</f>
        <v/>
      </c>
      <c r="L48" s="73">
        <f>IF('BoQ Data Entry'!$G26=0,'BoQ Data Entry'!$B26,"")</f>
        <v>18</v>
      </c>
      <c r="M48" s="73">
        <f>IF('BoQ Data Entry'!$G27=0,'BoQ Data Entry'!$B27,"")</f>
        <v>19</v>
      </c>
      <c r="N48" s="73" t="str">
        <f>IF('BoQ Data Entry'!$G28=0,'BoQ Data Entry'!$B28,"")</f>
        <v/>
      </c>
      <c r="O48" s="73">
        <f>IF('BoQ Data Entry'!$G29=0,'BoQ Data Entry'!$B29,"")</f>
        <v>21</v>
      </c>
      <c r="P48" s="73">
        <f>IF('BoQ Data Entry'!$G30=0,'BoQ Data Entry'!$B30,"")</f>
        <v>22</v>
      </c>
      <c r="Q48" s="73">
        <f>IF('BoQ Data Entry'!$G31=0,'BoQ Data Entry'!$B31,"")</f>
        <v>23</v>
      </c>
      <c r="R48" s="73" t="str">
        <f>IF('BoQ Data Entry'!$G32=0,'BoQ Data Entry'!$B32,"")</f>
        <v/>
      </c>
    </row>
    <row r="49" spans="2:18" ht="16" x14ac:dyDescent="0.2">
      <c r="B49" s="76" t="s">
        <v>71</v>
      </c>
      <c r="C49" s="7">
        <f>COUNTIF('BoQ Data Entry'!$G$42:$G$45,0)</f>
        <v>4</v>
      </c>
      <c r="D49" s="7">
        <f>COUNTIF('BoQ Data Entry'!$G$42:$G$45,1)</f>
        <v>0</v>
      </c>
      <c r="E49" s="7">
        <f>COUNTIF('BoQ Data Entry'!$G$42:$G$45,2)</f>
        <v>0</v>
      </c>
      <c r="G49" s="73" t="str">
        <f>IF('BoQ Data Entry'!$G33=0,'BoQ Data Entry'!$B33,"")</f>
        <v/>
      </c>
      <c r="H49" s="73" t="str">
        <f>IF('BoQ Data Entry'!$G34=0,'BoQ Data Entry'!$B34,"")</f>
        <v/>
      </c>
      <c r="I49" s="73">
        <f>IF('BoQ Data Entry'!$G35=0,'BoQ Data Entry'!$B35,"")</f>
        <v>27</v>
      </c>
      <c r="J49" s="75" t="str">
        <f>IF('BoQ Data Entry'!$G37=0,'BoQ Data Entry'!$B37,"")</f>
        <v/>
      </c>
      <c r="K49" s="75">
        <f>IF('BoQ Data Entry'!$G38=0,'BoQ Data Entry'!$B38,"")</f>
        <v>29</v>
      </c>
      <c r="L49" s="75">
        <f>IF('BoQ Data Entry'!$G39=0,'BoQ Data Entry'!$B39,"")</f>
        <v>30</v>
      </c>
      <c r="M49" s="75">
        <f>IF('BoQ Data Entry'!$G40=0,'BoQ Data Entry'!$B40,"")</f>
        <v>31</v>
      </c>
      <c r="N49" s="77">
        <f>IF('BoQ Data Entry'!$G42=0,'BoQ Data Entry'!$B42,"")</f>
        <v>32</v>
      </c>
      <c r="O49" s="77">
        <f>IF('BoQ Data Entry'!$G43=0,'BoQ Data Entry'!$B43,"")</f>
        <v>33</v>
      </c>
      <c r="P49" s="77">
        <f>IF('BoQ Data Entry'!$G44=0,'BoQ Data Entry'!$B44,"")</f>
        <v>34</v>
      </c>
      <c r="Q49" s="77">
        <f>IF('BoQ Data Entry'!$G45=0,'BoQ Data Entry'!$B45,"")</f>
        <v>35</v>
      </c>
      <c r="R49" s="79">
        <f>IF('BoQ Data Entry'!$G47=0,'BoQ Data Entry'!$B47,"")</f>
        <v>36</v>
      </c>
    </row>
    <row r="50" spans="2:18" ht="16" x14ac:dyDescent="0.2">
      <c r="B50" s="78" t="s">
        <v>83</v>
      </c>
      <c r="C50" s="7">
        <f>COUNTIF('BoQ Data Entry'!$G$47:$G$54,0)</f>
        <v>8</v>
      </c>
      <c r="D50" s="7">
        <f>COUNTIF('BoQ Data Entry'!$G$47:$G$54,1)</f>
        <v>0</v>
      </c>
      <c r="E50" s="7">
        <f>COUNTIF('BoQ Data Entry'!$G$47:$G$54,2)</f>
        <v>0</v>
      </c>
      <c r="G50" s="79">
        <f>IF('BoQ Data Entry'!$G48=0,'BoQ Data Entry'!$B48,"")</f>
        <v>37</v>
      </c>
      <c r="H50" s="79">
        <f>IF('BoQ Data Entry'!$G49=0,'BoQ Data Entry'!$B49,"")</f>
        <v>38</v>
      </c>
      <c r="I50" s="79">
        <f>IF('BoQ Data Entry'!$G50=0,'BoQ Data Entry'!$B50,"")</f>
        <v>39</v>
      </c>
      <c r="J50" s="79">
        <f>IF('BoQ Data Entry'!$G51=0,'BoQ Data Entry'!$B51,"")</f>
        <v>40</v>
      </c>
      <c r="K50" s="79">
        <f>IF('BoQ Data Entry'!$G52=0,'BoQ Data Entry'!$B52,"")</f>
        <v>41</v>
      </c>
      <c r="L50" s="79">
        <f>IF('BoQ Data Entry'!$G53=0,'BoQ Data Entry'!$B53,"")</f>
        <v>42</v>
      </c>
      <c r="M50" s="79">
        <f>IF('BoQ Data Entry'!$G54=0,'BoQ Data Entry'!$B54,"")</f>
        <v>43</v>
      </c>
      <c r="N50" s="81">
        <f>IF('BoQ Data Entry'!$G56=0,'BoQ Data Entry'!$B56,"")</f>
        <v>44</v>
      </c>
      <c r="O50" s="81">
        <f>IF('BoQ Data Entry'!$G57=0,'BoQ Data Entry'!$B57,"")</f>
        <v>45</v>
      </c>
      <c r="P50" s="81">
        <f>IF('BoQ Data Entry'!$G58=0,'BoQ Data Entry'!$B58,"")</f>
        <v>46</v>
      </c>
      <c r="Q50" s="81">
        <f>IF('BoQ Data Entry'!$G59=0,'BoQ Data Entry'!$B59,"")</f>
        <v>47</v>
      </c>
      <c r="R50" s="81">
        <f>IF('BoQ Data Entry'!$G60=0,'BoQ Data Entry'!$B60,"")</f>
        <v>48</v>
      </c>
    </row>
    <row r="51" spans="2:18" ht="17" x14ac:dyDescent="0.2">
      <c r="B51" s="80" t="s">
        <v>120</v>
      </c>
      <c r="C51" s="12">
        <f>COUNTIF('BoQ Data Entry'!$G$56:$G$61,0)</f>
        <v>6</v>
      </c>
      <c r="D51" s="12">
        <f>COUNTIF('BoQ Data Entry'!$G$56:$G$61,1)</f>
        <v>0</v>
      </c>
      <c r="E51" s="12">
        <f>COUNTIF('BoQ Data Entry'!$G$56:$G$61,2)</f>
        <v>0</v>
      </c>
      <c r="G51" s="81">
        <f>IF('BoQ Data Entry'!$G61=0,'BoQ Data Entry'!$B61,"")</f>
        <v>49</v>
      </c>
      <c r="H51" s="144"/>
      <c r="I51" s="145"/>
      <c r="J51" s="145"/>
      <c r="K51" s="145"/>
      <c r="L51" s="145"/>
      <c r="M51" s="145"/>
      <c r="N51" s="145"/>
      <c r="O51" s="145"/>
      <c r="P51" s="145"/>
      <c r="Q51" s="145"/>
      <c r="R51" s="146"/>
    </row>
    <row r="52" spans="2:18" ht="16" x14ac:dyDescent="0.2">
      <c r="B52" s="4"/>
      <c r="C52" s="7"/>
      <c r="D52" s="7"/>
      <c r="E52" s="7"/>
    </row>
    <row r="53" spans="2:18" ht="16" x14ac:dyDescent="0.2">
      <c r="B53" s="4"/>
      <c r="C53" s="7"/>
      <c r="D53" s="7"/>
      <c r="E53" s="7"/>
      <c r="L53" s="15"/>
    </row>
    <row r="55" spans="2:18" x14ac:dyDescent="0.2">
      <c r="B55" s="69" t="str">
        <f>F20</f>
        <v>7/31/19</v>
      </c>
      <c r="C55" s="140" t="s">
        <v>114</v>
      </c>
      <c r="D55" s="140"/>
      <c r="E55" s="140"/>
    </row>
    <row r="56" spans="2:18" ht="35" thickBot="1" x14ac:dyDescent="0.25">
      <c r="B56" s="13" t="s">
        <v>11</v>
      </c>
      <c r="C56" s="20" t="s">
        <v>115</v>
      </c>
      <c r="D56" s="21" t="s">
        <v>116</v>
      </c>
      <c r="E56" s="22" t="s">
        <v>117</v>
      </c>
      <c r="F56" s="11"/>
      <c r="G56" s="147" t="s">
        <v>118</v>
      </c>
      <c r="H56" s="147"/>
      <c r="I56" s="147"/>
      <c r="J56" s="147"/>
      <c r="K56" s="147"/>
      <c r="L56" s="147"/>
      <c r="M56" s="147"/>
      <c r="N56" s="147"/>
      <c r="O56" s="147"/>
      <c r="P56" s="147"/>
      <c r="Q56" s="147"/>
      <c r="R56" s="147"/>
    </row>
    <row r="57" spans="2:18" ht="16" x14ac:dyDescent="0.2">
      <c r="B57" s="71" t="s">
        <v>119</v>
      </c>
      <c r="C57" s="7">
        <f>COUNTIF('BoQ Data Entry'!$H$9:$H$35,0)</f>
        <v>7</v>
      </c>
      <c r="D57" s="7">
        <f>COUNTIF('BoQ Data Entry'!$H$9:$H$35,1)</f>
        <v>11</v>
      </c>
      <c r="E57" s="7">
        <f>COUNTIF('BoQ Data Entry'!$H$9:$H$35,2)</f>
        <v>9</v>
      </c>
      <c r="G57" s="72" t="str">
        <f>IF('BoQ Data Entry'!$H9=0,'BoQ Data Entry'!$B9,"")</f>
        <v/>
      </c>
      <c r="H57" s="72" t="str">
        <f>IF('BoQ Data Entry'!$H10=0,'BoQ Data Entry'!$B10,"")</f>
        <v/>
      </c>
      <c r="I57" s="72" t="str">
        <f>IF('BoQ Data Entry'!$H11=0,'BoQ Data Entry'!$B11,"")</f>
        <v/>
      </c>
      <c r="J57" s="72" t="str">
        <f>IF('BoQ Data Entry'!$H12=0,'BoQ Data Entry'!$B12,"")</f>
        <v/>
      </c>
      <c r="K57" s="72" t="str">
        <f>IF('BoQ Data Entry'!$H13=0,'BoQ Data Entry'!$B13,"")</f>
        <v/>
      </c>
      <c r="L57" s="72" t="str">
        <f>IF('BoQ Data Entry'!$H14=0,'BoQ Data Entry'!$B14,"")</f>
        <v/>
      </c>
      <c r="M57" s="72" t="str">
        <f>IF('BoQ Data Entry'!$H15=0,'BoQ Data Entry'!$B15,"")</f>
        <v/>
      </c>
      <c r="N57" s="72" t="str">
        <f>IF('BoQ Data Entry'!$H16=0,'BoQ Data Entry'!$B16,"")</f>
        <v/>
      </c>
      <c r="O57" s="72" t="str">
        <f>IF('BoQ Data Entry'!$H17=0,'BoQ Data Entry'!$B17,"")</f>
        <v/>
      </c>
      <c r="P57" s="72" t="str">
        <f>IF('BoQ Data Entry'!$H18=0,'BoQ Data Entry'!$B18,"")</f>
        <v/>
      </c>
      <c r="Q57" s="72" t="str">
        <f>IF('BoQ Data Entry'!$H19=0,'BoQ Data Entry'!$B19,"")</f>
        <v/>
      </c>
      <c r="R57" s="72">
        <f>IF('BoQ Data Entry'!$H20=0,'BoQ Data Entry'!$B20,"")</f>
        <v>12</v>
      </c>
    </row>
    <row r="58" spans="2:18" ht="16" x14ac:dyDescent="0.2">
      <c r="B58" s="74" t="s">
        <v>61</v>
      </c>
      <c r="C58" s="7">
        <f>COUNTIF('BoQ Data Entry'!$H$37:$H$40,0)</f>
        <v>0</v>
      </c>
      <c r="D58" s="7">
        <f>COUNTIF('BoQ Data Entry'!$H$37:$H$40,1)</f>
        <v>3</v>
      </c>
      <c r="E58" s="7">
        <f>COUNTIF('BoQ Data Entry'!$H$37:$H$40,2)</f>
        <v>1</v>
      </c>
      <c r="G58" s="73">
        <f>IF('BoQ Data Entry'!$H21=0,'BoQ Data Entry'!$B21,"")</f>
        <v>13</v>
      </c>
      <c r="H58" s="73">
        <f>IF('BoQ Data Entry'!$H22=0,'BoQ Data Entry'!$B22,"")</f>
        <v>14</v>
      </c>
      <c r="I58" s="73" t="str">
        <f>IF('BoQ Data Entry'!$H23=0,'BoQ Data Entry'!$B23,"")</f>
        <v/>
      </c>
      <c r="J58" s="73" t="str">
        <f>IF('BoQ Data Entry'!$H24=0,'BoQ Data Entry'!$B24,"")</f>
        <v/>
      </c>
      <c r="K58" s="73" t="str">
        <f>IF('BoQ Data Entry'!$H25=0,'BoQ Data Entry'!$B25,"")</f>
        <v/>
      </c>
      <c r="L58" s="73">
        <f>IF('BoQ Data Entry'!$H26=0,'BoQ Data Entry'!$B26,"")</f>
        <v>18</v>
      </c>
      <c r="M58" s="73" t="str">
        <f>IF('BoQ Data Entry'!$H27=0,'BoQ Data Entry'!$B27,"")</f>
        <v/>
      </c>
      <c r="N58" s="73" t="str">
        <f>IF('BoQ Data Entry'!$H28=0,'BoQ Data Entry'!$B28,"")</f>
        <v/>
      </c>
      <c r="O58" s="73">
        <f>IF('BoQ Data Entry'!$H29=0,'BoQ Data Entry'!$B29,"")</f>
        <v>21</v>
      </c>
      <c r="P58" s="73" t="str">
        <f>IF('BoQ Data Entry'!$H30=0,'BoQ Data Entry'!$B30,"")</f>
        <v/>
      </c>
      <c r="Q58" s="73">
        <f>IF('BoQ Data Entry'!$H31=0,'BoQ Data Entry'!$B31,"")</f>
        <v>23</v>
      </c>
      <c r="R58" s="73" t="str">
        <f>IF('BoQ Data Entry'!$H32=0,'BoQ Data Entry'!$B32,"")</f>
        <v/>
      </c>
    </row>
    <row r="59" spans="2:18" ht="16" x14ac:dyDescent="0.2">
      <c r="B59" s="76" t="s">
        <v>71</v>
      </c>
      <c r="C59" s="7">
        <f>COUNTIF('BoQ Data Entry'!$H$42:$H$45,0)</f>
        <v>2</v>
      </c>
      <c r="D59" s="7">
        <f>COUNTIF('BoQ Data Entry'!$H$42:$H$45,1)</f>
        <v>2</v>
      </c>
      <c r="E59" s="7">
        <f>COUNTIF('BoQ Data Entry'!$H$42:$H$45,2)</f>
        <v>0</v>
      </c>
      <c r="G59" s="73" t="str">
        <f>IF('BoQ Data Entry'!$H33=0,'BoQ Data Entry'!$B33,"")</f>
        <v/>
      </c>
      <c r="H59" s="73" t="str">
        <f>IF('BoQ Data Entry'!$H34=0,'BoQ Data Entry'!$B34,"")</f>
        <v/>
      </c>
      <c r="I59" s="73">
        <f>IF('BoQ Data Entry'!$H35=0,'BoQ Data Entry'!$B35,"")</f>
        <v>27</v>
      </c>
      <c r="J59" s="75" t="str">
        <f>IF('BoQ Data Entry'!$H37=0,'BoQ Data Entry'!$B37,"")</f>
        <v/>
      </c>
      <c r="K59" s="75" t="str">
        <f>IF('BoQ Data Entry'!$H38=0,'BoQ Data Entry'!$B38,"")</f>
        <v/>
      </c>
      <c r="L59" s="75" t="str">
        <f>IF('BoQ Data Entry'!$H39=0,'BoQ Data Entry'!$B39,"")</f>
        <v/>
      </c>
      <c r="M59" s="75" t="str">
        <f>IF('BoQ Data Entry'!$H40=0,'BoQ Data Entry'!$B40,"")</f>
        <v/>
      </c>
      <c r="N59" s="77" t="str">
        <f>IF('BoQ Data Entry'!$H42=0,'BoQ Data Entry'!$B42,"")</f>
        <v/>
      </c>
      <c r="O59" s="77" t="str">
        <f>IF('BoQ Data Entry'!$H43=0,'BoQ Data Entry'!$B43,"")</f>
        <v/>
      </c>
      <c r="P59" s="77">
        <f>IF('BoQ Data Entry'!$H44=0,'BoQ Data Entry'!$B44,"")</f>
        <v>34</v>
      </c>
      <c r="Q59" s="77">
        <f>IF('BoQ Data Entry'!$H45=0,'BoQ Data Entry'!$B45,"")</f>
        <v>35</v>
      </c>
      <c r="R59" s="79">
        <f>IF('BoQ Data Entry'!$H47=0,'BoQ Data Entry'!$B47,"")</f>
        <v>36</v>
      </c>
    </row>
    <row r="60" spans="2:18" ht="16" x14ac:dyDescent="0.2">
      <c r="B60" s="78" t="s">
        <v>83</v>
      </c>
      <c r="C60" s="7">
        <f>COUNTIF('BoQ Data Entry'!$H$47:$H$54,0)</f>
        <v>7</v>
      </c>
      <c r="D60" s="7">
        <f>COUNTIF('BoQ Data Entry'!$H$47:$H$54,1)</f>
        <v>1</v>
      </c>
      <c r="E60" s="7">
        <f>COUNTIF('BoQ Data Entry'!$H$7:$H$54,2)</f>
        <v>10</v>
      </c>
      <c r="G60" s="79">
        <f>IF('BoQ Data Entry'!$H48=0,'BoQ Data Entry'!$B48,"")</f>
        <v>37</v>
      </c>
      <c r="H60" s="79">
        <f>IF('BoQ Data Entry'!$H49=0,'BoQ Data Entry'!$B49,"")</f>
        <v>38</v>
      </c>
      <c r="I60" s="79">
        <f>IF('BoQ Data Entry'!$H50=0,'BoQ Data Entry'!$B50,"")</f>
        <v>39</v>
      </c>
      <c r="J60" s="79">
        <f>IF('BoQ Data Entry'!$H51=0,'BoQ Data Entry'!$B51,"")</f>
        <v>40</v>
      </c>
      <c r="K60" s="79">
        <f>IF('BoQ Data Entry'!$H52=0,'BoQ Data Entry'!$B52,"")</f>
        <v>41</v>
      </c>
      <c r="L60" s="79" t="str">
        <f>IF('BoQ Data Entry'!$H53=0,'BoQ Data Entry'!$B53,"")</f>
        <v/>
      </c>
      <c r="M60" s="79">
        <f>IF('BoQ Data Entry'!$H54=0,'BoQ Data Entry'!$B54,"")</f>
        <v>43</v>
      </c>
      <c r="N60" s="81" t="str">
        <f>IF('BoQ Data Entry'!$H56=0,'BoQ Data Entry'!$B56,"")</f>
        <v/>
      </c>
      <c r="O60" s="81">
        <f>IF('BoQ Data Entry'!$H57=0,'BoQ Data Entry'!$B57,"")</f>
        <v>45</v>
      </c>
      <c r="P60" s="81" t="str">
        <f>IF('BoQ Data Entry'!$H58=0,'BoQ Data Entry'!$B58,"")</f>
        <v/>
      </c>
      <c r="Q60" s="81">
        <f>IF('BoQ Data Entry'!$H59=0,'BoQ Data Entry'!$B59,"")</f>
        <v>47</v>
      </c>
      <c r="R60" s="81">
        <f>IF('BoQ Data Entry'!$H60=0,'BoQ Data Entry'!$B60,"")</f>
        <v>48</v>
      </c>
    </row>
    <row r="61" spans="2:18" ht="17" x14ac:dyDescent="0.2">
      <c r="B61" s="80" t="s">
        <v>120</v>
      </c>
      <c r="C61" s="12">
        <f>COUNTIF('BoQ Data Entry'!$H$56:$H$61,0)</f>
        <v>4</v>
      </c>
      <c r="D61" s="12">
        <f>COUNTIF('BoQ Data Entry'!$H$56:$H$61,1)</f>
        <v>2</v>
      </c>
      <c r="E61" s="12">
        <f>COUNTIF('BoQ Data Entry'!$H$56:$H$61,2)</f>
        <v>0</v>
      </c>
      <c r="G61" s="81">
        <f>IF('BoQ Data Entry'!$H61=0,'BoQ Data Entry'!$B61,"")</f>
        <v>49</v>
      </c>
      <c r="H61" s="144"/>
      <c r="I61" s="145"/>
      <c r="J61" s="145"/>
      <c r="K61" s="145"/>
      <c r="L61" s="145"/>
      <c r="M61" s="145"/>
      <c r="N61" s="145"/>
      <c r="O61" s="145"/>
      <c r="P61" s="145"/>
      <c r="Q61" s="145"/>
      <c r="R61" s="146"/>
    </row>
    <row r="63" spans="2:18" ht="16" x14ac:dyDescent="0.2">
      <c r="B63" s="4"/>
      <c r="C63" s="7"/>
      <c r="D63" s="7"/>
      <c r="E63" s="7"/>
      <c r="K63" s="14"/>
      <c r="L63" s="15"/>
    </row>
    <row r="65" spans="2:18" x14ac:dyDescent="0.2">
      <c r="B65" s="69" t="str">
        <f>G20</f>
        <v>12/20/20</v>
      </c>
      <c r="C65" s="140" t="s">
        <v>114</v>
      </c>
      <c r="D65" s="140"/>
      <c r="E65" s="140"/>
    </row>
    <row r="66" spans="2:18" ht="35" thickBot="1" x14ac:dyDescent="0.25">
      <c r="B66" s="13" t="s">
        <v>11</v>
      </c>
      <c r="C66" s="20" t="s">
        <v>115</v>
      </c>
      <c r="D66" s="21" t="s">
        <v>116</v>
      </c>
      <c r="E66" s="22" t="s">
        <v>117</v>
      </c>
      <c r="F66" s="11"/>
      <c r="G66" s="147" t="s">
        <v>118</v>
      </c>
      <c r="H66" s="147"/>
      <c r="I66" s="147"/>
      <c r="J66" s="147"/>
      <c r="K66" s="147"/>
      <c r="L66" s="147"/>
      <c r="M66" s="147"/>
      <c r="N66" s="147"/>
      <c r="O66" s="147"/>
      <c r="P66" s="147"/>
      <c r="Q66" s="147"/>
      <c r="R66" s="147"/>
    </row>
    <row r="67" spans="2:18" ht="16" x14ac:dyDescent="0.2">
      <c r="B67" s="71" t="s">
        <v>119</v>
      </c>
      <c r="C67" s="7">
        <f>COUNTIF('BoQ Data Entry'!$I$9:$I$35,0)</f>
        <v>5</v>
      </c>
      <c r="D67" s="7">
        <f>COUNTIF('BoQ Data Entry'!$I$9:$I$35,1)</f>
        <v>10</v>
      </c>
      <c r="E67" s="7">
        <f>COUNTIF('BoQ Data Entry'!$I$9:$I$35,2)</f>
        <v>12</v>
      </c>
      <c r="G67" s="72" t="str">
        <f>IF('BoQ Data Entry'!$I9=0,'BoQ Data Entry'!$B9,"")</f>
        <v/>
      </c>
      <c r="H67" s="72" t="str">
        <f>IF('BoQ Data Entry'!$I10=0,'BoQ Data Entry'!$B10,"")</f>
        <v/>
      </c>
      <c r="I67" s="72" t="str">
        <f>IF('BoQ Data Entry'!$I11=0,'BoQ Data Entry'!$B11,"")</f>
        <v/>
      </c>
      <c r="J67" s="72" t="str">
        <f>IF('BoQ Data Entry'!$I12=0,'BoQ Data Entry'!$B12,"")</f>
        <v/>
      </c>
      <c r="K67" s="72" t="str">
        <f>IF('BoQ Data Entry'!$I13=0,'BoQ Data Entry'!$B13,"")</f>
        <v/>
      </c>
      <c r="L67" s="72" t="str">
        <f>IF('BoQ Data Entry'!$I14=0,'BoQ Data Entry'!$B14,"")</f>
        <v/>
      </c>
      <c r="M67" s="72" t="str">
        <f>IF('BoQ Data Entry'!$I15=0,'BoQ Data Entry'!$B15,"")</f>
        <v/>
      </c>
      <c r="N67" s="72" t="str">
        <f>IF('BoQ Data Entry'!$I16=0,'BoQ Data Entry'!$B16,"")</f>
        <v/>
      </c>
      <c r="O67" s="72" t="str">
        <f>IF('BoQ Data Entry'!$I17=0,'BoQ Data Entry'!$B17,"")</f>
        <v/>
      </c>
      <c r="P67" s="72" t="str">
        <f>IF('BoQ Data Entry'!$I18=0,'BoQ Data Entry'!$B18,"")</f>
        <v/>
      </c>
      <c r="Q67" s="72" t="str">
        <f>IF('BoQ Data Entry'!$I19=0,'BoQ Data Entry'!$B19,"")</f>
        <v/>
      </c>
      <c r="R67" s="72">
        <f>IF('BoQ Data Entry'!$I20=0,'BoQ Data Entry'!$B20,"")</f>
        <v>12</v>
      </c>
    </row>
    <row r="68" spans="2:18" ht="16" x14ac:dyDescent="0.2">
      <c r="B68" s="74" t="s">
        <v>61</v>
      </c>
      <c r="C68" s="7">
        <f>COUNTIF('BoQ Data Entry'!$I$37:$I$40,0)</f>
        <v>1</v>
      </c>
      <c r="D68" s="7">
        <f>COUNTIF('BoQ Data Entry'!$I$37:$I$40,1)</f>
        <v>2</v>
      </c>
      <c r="E68" s="7">
        <f>COUNTIF('BoQ Data Entry'!$I$37:$I$40,2)</f>
        <v>1</v>
      </c>
      <c r="G68" s="73">
        <f>IF('BoQ Data Entry'!$I21=0,'BoQ Data Entry'!$B21,"")</f>
        <v>13</v>
      </c>
      <c r="H68" s="73">
        <f>IF('BoQ Data Entry'!$I22=0,'BoQ Data Entry'!$B22,"")</f>
        <v>14</v>
      </c>
      <c r="I68" s="73" t="str">
        <f>IF('BoQ Data Entry'!$I23=0,'BoQ Data Entry'!$B23,"")</f>
        <v/>
      </c>
      <c r="J68" s="73" t="str">
        <f>IF('BoQ Data Entry'!$I24=0,'BoQ Data Entry'!$B24,"")</f>
        <v/>
      </c>
      <c r="K68" s="73" t="str">
        <f>IF('BoQ Data Entry'!$I25=0,'BoQ Data Entry'!$B25,"")</f>
        <v/>
      </c>
      <c r="L68" s="73" t="str">
        <f>IF('BoQ Data Entry'!$I26=0,'BoQ Data Entry'!$B26,"")</f>
        <v/>
      </c>
      <c r="M68" s="73" t="str">
        <f>IF('BoQ Data Entry'!$I27=0,'BoQ Data Entry'!$B27,"")</f>
        <v/>
      </c>
      <c r="N68" s="73" t="str">
        <f>IF('BoQ Data Entry'!$I28=0,'BoQ Data Entry'!$B28,"")</f>
        <v/>
      </c>
      <c r="O68" s="73" t="str">
        <f>IF('BoQ Data Entry'!$I29=0,'BoQ Data Entry'!$B29,"")</f>
        <v/>
      </c>
      <c r="P68" s="73" t="str">
        <f>IF('BoQ Data Entry'!$I30=0,'BoQ Data Entry'!$B30,"")</f>
        <v/>
      </c>
      <c r="Q68" s="73">
        <f>IF('BoQ Data Entry'!$I31=0,'BoQ Data Entry'!$B31,"")</f>
        <v>23</v>
      </c>
      <c r="R68" s="73" t="str">
        <f>IF('BoQ Data Entry'!$I32=0,'BoQ Data Entry'!$B32,"")</f>
        <v/>
      </c>
    </row>
    <row r="69" spans="2:18" ht="16" x14ac:dyDescent="0.2">
      <c r="B69" s="76" t="s">
        <v>71</v>
      </c>
      <c r="C69" s="7">
        <f>COUNTIF('BoQ Data Entry'!$I$42:$I$45,0)</f>
        <v>2</v>
      </c>
      <c r="D69" s="7">
        <f>COUNTIF('BoQ Data Entry'!$I$42:$I$45,1)</f>
        <v>1</v>
      </c>
      <c r="E69" s="7">
        <f>COUNTIF('BoQ Data Entry'!$I$42:$I$45,2)</f>
        <v>0</v>
      </c>
      <c r="G69" s="73" t="str">
        <f>IF('BoQ Data Entry'!$I33=0,'BoQ Data Entry'!$B33,"")</f>
        <v/>
      </c>
      <c r="H69" s="73" t="str">
        <f>IF('BoQ Data Entry'!$I34=0,'BoQ Data Entry'!$B34,"")</f>
        <v/>
      </c>
      <c r="I69" s="73">
        <f>IF('BoQ Data Entry'!$I35=0,'BoQ Data Entry'!$B35,"")</f>
        <v>27</v>
      </c>
      <c r="J69" s="75" t="str">
        <f>IF('BoQ Data Entry'!$I37=0,'BoQ Data Entry'!$B37,"")</f>
        <v/>
      </c>
      <c r="K69" s="75" t="str">
        <f>IF('BoQ Data Entry'!$I38=0,'BoQ Data Entry'!$B38,"")</f>
        <v/>
      </c>
      <c r="L69" s="75" t="str">
        <f>IF('BoQ Data Entry'!$I39=0,'BoQ Data Entry'!$B39,"")</f>
        <v/>
      </c>
      <c r="M69" s="75">
        <f>IF('BoQ Data Entry'!$I40=0,'BoQ Data Entry'!$B40,"")</f>
        <v>31</v>
      </c>
      <c r="N69" s="77" t="str">
        <f>IF('BoQ Data Entry'!$I42=0,'BoQ Data Entry'!$B42,"")</f>
        <v/>
      </c>
      <c r="O69" s="77">
        <f>IF('BoQ Data Entry'!$I43=0,'BoQ Data Entry'!$B43,"")</f>
        <v>33</v>
      </c>
      <c r="P69" s="77">
        <f>IF('BoQ Data Entry'!$I44=0,'BoQ Data Entry'!$B44,"")</f>
        <v>34</v>
      </c>
      <c r="Q69" s="77">
        <f>IF('BoQ Data Entry'!$I45=0,'BoQ Data Entry'!$B45,"")</f>
        <v>35</v>
      </c>
      <c r="R69" s="79" t="str">
        <f>IF('BoQ Data Entry'!$I47=0,'BoQ Data Entry'!$B47,"")</f>
        <v/>
      </c>
    </row>
    <row r="70" spans="2:18" ht="16" x14ac:dyDescent="0.2">
      <c r="B70" s="78" t="s">
        <v>83</v>
      </c>
      <c r="C70" s="7">
        <f>COUNTIF('BoQ Data Entry'!$I$47:$I$54,0)</f>
        <v>4</v>
      </c>
      <c r="D70" s="7">
        <f>COUNTIF('BoQ Data Entry'!$I$47:$I$54,1)</f>
        <v>4</v>
      </c>
      <c r="E70" s="7">
        <f>COUNTIF('BoQ Data Entry'!$I$47:$I$54,2)</f>
        <v>0</v>
      </c>
      <c r="G70" s="79" t="str">
        <f>IF('BoQ Data Entry'!$I48=0,'BoQ Data Entry'!$B48,"")</f>
        <v/>
      </c>
      <c r="H70" s="79" t="str">
        <f>IF('BoQ Data Entry'!$I49=0,'BoQ Data Entry'!$B49,"")</f>
        <v/>
      </c>
      <c r="I70" s="79" t="str">
        <f>IF('BoQ Data Entry'!$I50=0,'BoQ Data Entry'!$B50,"")</f>
        <v/>
      </c>
      <c r="J70" s="79">
        <f>IF('BoQ Data Entry'!$I51=0,'BoQ Data Entry'!$B51,"")</f>
        <v>40</v>
      </c>
      <c r="K70" s="79">
        <f>IF('BoQ Data Entry'!$I52=0,'BoQ Data Entry'!$B52,"")</f>
        <v>41</v>
      </c>
      <c r="L70" s="79">
        <f>IF('BoQ Data Entry'!$I53=0,'BoQ Data Entry'!$B53,"")</f>
        <v>42</v>
      </c>
      <c r="M70" s="79">
        <f>IF('BoQ Data Entry'!$I54=0,'BoQ Data Entry'!$B54,"")</f>
        <v>43</v>
      </c>
      <c r="N70" s="81">
        <f>IF('BoQ Data Entry'!$I56=0,'BoQ Data Entry'!$B56,"")</f>
        <v>44</v>
      </c>
      <c r="O70" s="81">
        <f>IF('BoQ Data Entry'!$I57=0,'BoQ Data Entry'!$B57,"")</f>
        <v>45</v>
      </c>
      <c r="P70" s="81">
        <f>IF('BoQ Data Entry'!$I58=0,'BoQ Data Entry'!$B58,"")</f>
        <v>46</v>
      </c>
      <c r="Q70" s="81">
        <f>IF('BoQ Data Entry'!$I59=0,'BoQ Data Entry'!$B59,"")</f>
        <v>47</v>
      </c>
      <c r="R70" s="81">
        <f>IF('BoQ Data Entry'!$I60=0,'BoQ Data Entry'!$B60,"")</f>
        <v>48</v>
      </c>
    </row>
    <row r="71" spans="2:18" ht="17" x14ac:dyDescent="0.2">
      <c r="B71" s="80" t="s">
        <v>120</v>
      </c>
      <c r="C71" s="12">
        <f>COUNTIF('BoQ Data Entry'!$I$56:$I$61,0)</f>
        <v>6</v>
      </c>
      <c r="D71" s="12">
        <f>COUNTIF('BoQ Data Entry'!$I$56:$I$61,1)</f>
        <v>0</v>
      </c>
      <c r="E71" s="12">
        <f>COUNTIF('BoQ Data Entry'!$I$56:$I$61,2)</f>
        <v>0</v>
      </c>
      <c r="G71" s="81">
        <f>IF('BoQ Data Entry'!$I61=0,'BoQ Data Entry'!$B61,"")</f>
        <v>49</v>
      </c>
      <c r="H71" s="144"/>
      <c r="I71" s="145"/>
      <c r="J71" s="145"/>
      <c r="K71" s="145"/>
      <c r="L71" s="145"/>
      <c r="M71" s="145"/>
      <c r="N71" s="145"/>
      <c r="O71" s="145"/>
      <c r="P71" s="145"/>
      <c r="Q71" s="145"/>
      <c r="R71" s="146"/>
    </row>
    <row r="72" spans="2:18" ht="16" x14ac:dyDescent="0.2">
      <c r="B72" s="4"/>
    </row>
    <row r="73" spans="2:18" ht="16" x14ac:dyDescent="0.2">
      <c r="B73" s="4"/>
      <c r="C73" s="7"/>
      <c r="D73" s="7"/>
      <c r="E73" s="7"/>
      <c r="L73" s="15"/>
    </row>
    <row r="75" spans="2:18" x14ac:dyDescent="0.2">
      <c r="B75" s="69" t="str">
        <f>H20</f>
        <v>Date 6</v>
      </c>
      <c r="C75" s="140" t="s">
        <v>114</v>
      </c>
      <c r="D75" s="140"/>
      <c r="E75" s="140"/>
    </row>
    <row r="76" spans="2:18" ht="35" thickBot="1" x14ac:dyDescent="0.25">
      <c r="B76" s="13" t="s">
        <v>11</v>
      </c>
      <c r="C76" s="20" t="s">
        <v>115</v>
      </c>
      <c r="D76" s="21" t="s">
        <v>116</v>
      </c>
      <c r="E76" s="22" t="s">
        <v>117</v>
      </c>
      <c r="F76" s="11"/>
      <c r="G76" s="147" t="s">
        <v>118</v>
      </c>
      <c r="H76" s="147"/>
      <c r="I76" s="147"/>
      <c r="J76" s="147"/>
      <c r="K76" s="147"/>
      <c r="L76" s="147"/>
      <c r="M76" s="147"/>
      <c r="N76" s="147"/>
      <c r="O76" s="147"/>
      <c r="P76" s="147"/>
      <c r="Q76" s="147"/>
      <c r="R76" s="147"/>
    </row>
    <row r="77" spans="2:18" ht="16" x14ac:dyDescent="0.2">
      <c r="B77" s="71" t="s">
        <v>119</v>
      </c>
      <c r="C77" s="7">
        <f>COUNTIF('BoQ Data Entry'!$J$9:$J$35,0)</f>
        <v>0</v>
      </c>
      <c r="D77" s="7">
        <f>COUNTIF('BoQ Data Entry'!$J$9:$J$35,1)</f>
        <v>0</v>
      </c>
      <c r="E77" s="7">
        <f>COUNTIF('BoQ Data Entry'!$J$9:$J$35,2)</f>
        <v>0</v>
      </c>
      <c r="G77" s="72">
        <f>IF('BoQ Data Entry'!$J9=0,'BoQ Data Entry'!$B9,"")</f>
        <v>1</v>
      </c>
      <c r="H77" s="72">
        <f>IF('BoQ Data Entry'!$J10=0,'BoQ Data Entry'!$B10,"")</f>
        <v>2</v>
      </c>
      <c r="I77" s="72">
        <f>IF('BoQ Data Entry'!$J11=0,'BoQ Data Entry'!$B11,"")</f>
        <v>3</v>
      </c>
      <c r="J77" s="72">
        <f>IF('BoQ Data Entry'!$J12=0,'BoQ Data Entry'!$B12,"")</f>
        <v>4</v>
      </c>
      <c r="K77" s="72">
        <f>IF('BoQ Data Entry'!$J13=0,'BoQ Data Entry'!$B13,"")</f>
        <v>5</v>
      </c>
      <c r="L77" s="72">
        <f>IF('BoQ Data Entry'!$J14=0,'BoQ Data Entry'!$B14,"")</f>
        <v>6</v>
      </c>
      <c r="M77" s="72">
        <f>IF('BoQ Data Entry'!$J15=0,'BoQ Data Entry'!$B15,"")</f>
        <v>7</v>
      </c>
      <c r="N77" s="72">
        <f>IF('BoQ Data Entry'!$J16=0,'BoQ Data Entry'!$B16,"")</f>
        <v>8</v>
      </c>
      <c r="O77" s="72">
        <f>IF('BoQ Data Entry'!$J17=0,'BoQ Data Entry'!$B17,"")</f>
        <v>9</v>
      </c>
      <c r="P77" s="72">
        <f>IF('BoQ Data Entry'!$J18=0,'BoQ Data Entry'!$B18,"")</f>
        <v>10</v>
      </c>
      <c r="Q77" s="72">
        <f>IF('BoQ Data Entry'!$J19=0,'BoQ Data Entry'!$B19,"")</f>
        <v>11</v>
      </c>
      <c r="R77" s="72">
        <f>IF('BoQ Data Entry'!$J20=0,'BoQ Data Entry'!$B20,"")</f>
        <v>12</v>
      </c>
    </row>
    <row r="78" spans="2:18" ht="16" x14ac:dyDescent="0.2">
      <c r="B78" s="74" t="s">
        <v>61</v>
      </c>
      <c r="C78" s="7">
        <f>COUNTIF('BoQ Data Entry'!$J$37:$J$40,0)</f>
        <v>0</v>
      </c>
      <c r="D78" s="7">
        <f>COUNTIF('BoQ Data Entry'!$J$37:$J$40,1)</f>
        <v>0</v>
      </c>
      <c r="E78" s="7">
        <f>COUNTIF('BoQ Data Entry'!$J$37:$J$40,2)</f>
        <v>0</v>
      </c>
      <c r="G78" s="72">
        <f>IF('BoQ Data Entry'!$J21=0,'BoQ Data Entry'!$B21,"")</f>
        <v>13</v>
      </c>
      <c r="H78" s="72">
        <f>IF('BoQ Data Entry'!$J22=0,'BoQ Data Entry'!$B22,"")</f>
        <v>14</v>
      </c>
      <c r="I78" s="72">
        <f>IF('BoQ Data Entry'!$J23=0,'BoQ Data Entry'!$B23,"")</f>
        <v>15</v>
      </c>
      <c r="J78" s="72">
        <f>IF('BoQ Data Entry'!$J24=0,'BoQ Data Entry'!$B24,"")</f>
        <v>16</v>
      </c>
      <c r="K78" s="72">
        <f>IF('BoQ Data Entry'!$J25=0,'BoQ Data Entry'!$B25,"")</f>
        <v>17</v>
      </c>
      <c r="L78" s="72">
        <f>IF('BoQ Data Entry'!$J26=0,'BoQ Data Entry'!$B26,"")</f>
        <v>18</v>
      </c>
      <c r="M78" s="72">
        <f>IF('BoQ Data Entry'!$J27=0,'BoQ Data Entry'!$B27,"")</f>
        <v>19</v>
      </c>
      <c r="N78" s="72">
        <f>IF('BoQ Data Entry'!$J28=0,'BoQ Data Entry'!$B28,"")</f>
        <v>20</v>
      </c>
      <c r="O78" s="72">
        <f>IF('BoQ Data Entry'!$J29=0,'BoQ Data Entry'!$B29,"")</f>
        <v>21</v>
      </c>
      <c r="P78" s="72">
        <f>IF('BoQ Data Entry'!$J30=0,'BoQ Data Entry'!$B30,"")</f>
        <v>22</v>
      </c>
      <c r="Q78" s="72">
        <f>IF('BoQ Data Entry'!$J31=0,'BoQ Data Entry'!$B31,"")</f>
        <v>23</v>
      </c>
      <c r="R78" s="72">
        <f>IF('BoQ Data Entry'!$J32=0,'BoQ Data Entry'!$B32,"")</f>
        <v>24</v>
      </c>
    </row>
    <row r="79" spans="2:18" ht="16" x14ac:dyDescent="0.2">
      <c r="B79" s="76" t="s">
        <v>71</v>
      </c>
      <c r="C79" s="7">
        <f>COUNTIF('BoQ Data Entry'!$J$42:$J$45,0)</f>
        <v>0</v>
      </c>
      <c r="D79" s="7">
        <f>COUNTIF('BoQ Data Entry'!$J$42:$J$45,1)</f>
        <v>0</v>
      </c>
      <c r="E79" s="7">
        <f>COUNTIF('BoQ Data Entry'!$J$42:$J$45,2)</f>
        <v>0</v>
      </c>
      <c r="G79" s="73">
        <f>IF('BoQ Data Entry'!$J33=0,'BoQ Data Entry'!$B33,"")</f>
        <v>25</v>
      </c>
      <c r="H79" s="73">
        <f>IF('BoQ Data Entry'!$J34=0,'BoQ Data Entry'!$B34,"")</f>
        <v>26</v>
      </c>
      <c r="I79" s="73">
        <f>IF('BoQ Data Entry'!$J35=0,'BoQ Data Entry'!$B35,"")</f>
        <v>27</v>
      </c>
      <c r="J79" s="75">
        <f>IF('BoQ Data Entry'!$J37=0,'BoQ Data Entry'!$B37,"")</f>
        <v>28</v>
      </c>
      <c r="K79" s="75">
        <f>IF('BoQ Data Entry'!$J38=0,'BoQ Data Entry'!$B38,"")</f>
        <v>29</v>
      </c>
      <c r="L79" s="75">
        <f>IF('BoQ Data Entry'!$J39=0,'BoQ Data Entry'!$B39,"")</f>
        <v>30</v>
      </c>
      <c r="M79" s="75">
        <f>IF('BoQ Data Entry'!$J40=0,'BoQ Data Entry'!$B40,"")</f>
        <v>31</v>
      </c>
      <c r="N79" s="77">
        <f>IF('BoQ Data Entry'!$J42=0,'BoQ Data Entry'!$B42,"")</f>
        <v>32</v>
      </c>
      <c r="O79" s="77">
        <f>IF('BoQ Data Entry'!$J43=0,'BoQ Data Entry'!$B43,"")</f>
        <v>33</v>
      </c>
      <c r="P79" s="77">
        <f>IF('BoQ Data Entry'!$J44=0,'BoQ Data Entry'!$B44,"")</f>
        <v>34</v>
      </c>
      <c r="Q79" s="77">
        <f>IF('BoQ Data Entry'!$J45=0,'BoQ Data Entry'!$B45,"")</f>
        <v>35</v>
      </c>
      <c r="R79" s="79">
        <f>IF('BoQ Data Entry'!$J47=0,'BoQ Data Entry'!$B47,"")</f>
        <v>36</v>
      </c>
    </row>
    <row r="80" spans="2:18" ht="16" x14ac:dyDescent="0.2">
      <c r="B80" s="78" t="s">
        <v>83</v>
      </c>
      <c r="C80" s="7">
        <f>COUNTIF('BoQ Data Entry'!$J$47:$J$54,0)</f>
        <v>0</v>
      </c>
      <c r="D80" s="7">
        <f>COUNTIF('BoQ Data Entry'!$J$47:$J$54,1)</f>
        <v>0</v>
      </c>
      <c r="E80" s="7">
        <f>COUNTIF('BoQ Data Entry'!$J$47:$J$54,2)</f>
        <v>0</v>
      </c>
      <c r="G80" s="79">
        <f>IF('BoQ Data Entry'!$J48=0,'BoQ Data Entry'!$B48,"")</f>
        <v>37</v>
      </c>
      <c r="H80" s="79">
        <f>IF('BoQ Data Entry'!$J49=0,'BoQ Data Entry'!$B49,"")</f>
        <v>38</v>
      </c>
      <c r="I80" s="79">
        <f>IF('BoQ Data Entry'!$J50=0,'BoQ Data Entry'!$B50,"")</f>
        <v>39</v>
      </c>
      <c r="J80" s="79">
        <f>IF('BoQ Data Entry'!$J51=0,'BoQ Data Entry'!$B51,"")</f>
        <v>40</v>
      </c>
      <c r="K80" s="79">
        <f>IF('BoQ Data Entry'!$J52=0,'BoQ Data Entry'!$B52,"")</f>
        <v>41</v>
      </c>
      <c r="L80" s="79">
        <f>IF('BoQ Data Entry'!$J53=0,'BoQ Data Entry'!$B53,"")</f>
        <v>42</v>
      </c>
      <c r="M80" s="79">
        <f>IF('BoQ Data Entry'!$J54=0,'BoQ Data Entry'!$B54,"")</f>
        <v>43</v>
      </c>
      <c r="N80" s="81">
        <f>IF('BoQ Data Entry'!$J56=0,'BoQ Data Entry'!$B56,"")</f>
        <v>44</v>
      </c>
      <c r="O80" s="81">
        <f>IF('BoQ Data Entry'!$J57=0,'BoQ Data Entry'!$B57,"")</f>
        <v>45</v>
      </c>
      <c r="P80" s="81">
        <f>IF('BoQ Data Entry'!$J58=0,'BoQ Data Entry'!$B58,"")</f>
        <v>46</v>
      </c>
      <c r="Q80" s="81">
        <f>IF('BoQ Data Entry'!$J59=0,'BoQ Data Entry'!$B59,"")</f>
        <v>47</v>
      </c>
      <c r="R80" s="81">
        <f>IF('BoQ Data Entry'!$J60=0,'BoQ Data Entry'!$B60,"")</f>
        <v>48</v>
      </c>
    </row>
    <row r="81" spans="2:18" ht="17" x14ac:dyDescent="0.2">
      <c r="B81" s="80" t="s">
        <v>120</v>
      </c>
      <c r="C81" s="12">
        <f>COUNTIF('BoQ Data Entry'!$J$56:$J$61,0)</f>
        <v>0</v>
      </c>
      <c r="D81" s="12">
        <f>COUNTIF('BoQ Data Entry'!$J$56:$J$61,1)</f>
        <v>0</v>
      </c>
      <c r="E81" s="12">
        <f>COUNTIF('BoQ Data Entry'!$J$56:$J$61,2)</f>
        <v>0</v>
      </c>
      <c r="G81" s="81">
        <f>IF('BoQ Data Entry'!$J61=0,'BoQ Data Entry'!$B61,"")</f>
        <v>49</v>
      </c>
      <c r="H81" s="144"/>
      <c r="I81" s="145"/>
      <c r="J81" s="145"/>
      <c r="K81" s="145"/>
      <c r="L81" s="145"/>
      <c r="M81" s="145"/>
      <c r="N81" s="145"/>
      <c r="O81" s="145"/>
      <c r="P81" s="145"/>
      <c r="Q81" s="145"/>
      <c r="R81" s="146"/>
    </row>
    <row r="82" spans="2:18" ht="16" x14ac:dyDescent="0.2">
      <c r="B82" s="4"/>
      <c r="C82" s="7"/>
      <c r="D82" s="7"/>
      <c r="E82" s="7"/>
    </row>
    <row r="83" spans="2:18" x14ac:dyDescent="0.2">
      <c r="G83" s="14"/>
      <c r="H83" s="15"/>
    </row>
    <row r="85" spans="2:18" x14ac:dyDescent="0.2">
      <c r="B85" s="69" t="str">
        <f>I20</f>
        <v>Date 7</v>
      </c>
      <c r="C85" s="140" t="s">
        <v>114</v>
      </c>
      <c r="D85" s="140"/>
      <c r="E85" s="140"/>
    </row>
    <row r="86" spans="2:18" ht="35" thickBot="1" x14ac:dyDescent="0.25">
      <c r="B86" s="13" t="s">
        <v>11</v>
      </c>
      <c r="C86" s="20" t="s">
        <v>115</v>
      </c>
      <c r="D86" s="21" t="s">
        <v>116</v>
      </c>
      <c r="E86" s="22" t="s">
        <v>117</v>
      </c>
      <c r="F86" s="11"/>
      <c r="G86" s="147" t="s">
        <v>118</v>
      </c>
      <c r="H86" s="147"/>
      <c r="I86" s="147"/>
      <c r="J86" s="147"/>
      <c r="K86" s="147"/>
      <c r="L86" s="147"/>
      <c r="M86" s="147"/>
      <c r="N86" s="147"/>
      <c r="O86" s="147"/>
      <c r="P86" s="147"/>
      <c r="Q86" s="147"/>
      <c r="R86" s="147"/>
    </row>
    <row r="87" spans="2:18" ht="16" x14ac:dyDescent="0.2">
      <c r="B87" s="71" t="s">
        <v>119</v>
      </c>
      <c r="C87" s="7">
        <f>COUNTIF('BoQ Data Entry'!$K$9:$K$35,0)</f>
        <v>0</v>
      </c>
      <c r="D87" s="7">
        <f>COUNTIF('BoQ Data Entry'!$K$9:$K$35,1)</f>
        <v>0</v>
      </c>
      <c r="E87" s="7">
        <f>COUNTIF('BoQ Data Entry'!$K$9:$K$35,2)</f>
        <v>0</v>
      </c>
      <c r="G87" s="72">
        <f>IF('BoQ Data Entry'!K9=0,'BoQ Data Entry'!$B9,"")</f>
        <v>1</v>
      </c>
      <c r="H87" s="72">
        <f>IF('BoQ Data Entry'!$K10=0,'BoQ Data Entry'!$B10,"")</f>
        <v>2</v>
      </c>
      <c r="I87" s="72">
        <f>IF('BoQ Data Entry'!$K11=0,'BoQ Data Entry'!$B11,"")</f>
        <v>3</v>
      </c>
      <c r="J87" s="72">
        <f>IF('BoQ Data Entry'!$K12=0,'BoQ Data Entry'!$B12,"")</f>
        <v>4</v>
      </c>
      <c r="K87" s="72">
        <f>IF('BoQ Data Entry'!$K13=0,'BoQ Data Entry'!$B13,"")</f>
        <v>5</v>
      </c>
      <c r="L87" s="72">
        <f>IF('BoQ Data Entry'!$K14=0,'BoQ Data Entry'!$B14,"")</f>
        <v>6</v>
      </c>
      <c r="M87" s="72">
        <f>IF('BoQ Data Entry'!$K15=0,'BoQ Data Entry'!$B15,"")</f>
        <v>7</v>
      </c>
      <c r="N87" s="72">
        <f>IF('BoQ Data Entry'!$K16=0,'BoQ Data Entry'!$B16,"")</f>
        <v>8</v>
      </c>
      <c r="O87" s="72">
        <f>IF('BoQ Data Entry'!$K17=0,'BoQ Data Entry'!$B17,"")</f>
        <v>9</v>
      </c>
      <c r="P87" s="72">
        <f>IF('BoQ Data Entry'!$K18=0,'BoQ Data Entry'!$B18,"")</f>
        <v>10</v>
      </c>
      <c r="Q87" s="72">
        <f>IF('BoQ Data Entry'!$K19=0,'BoQ Data Entry'!$B19,"")</f>
        <v>11</v>
      </c>
      <c r="R87" s="72">
        <f>IF('BoQ Data Entry'!$K20=0,'BoQ Data Entry'!$B20,"")</f>
        <v>12</v>
      </c>
    </row>
    <row r="88" spans="2:18" ht="16" x14ac:dyDescent="0.2">
      <c r="B88" s="74" t="s">
        <v>61</v>
      </c>
      <c r="C88" s="7">
        <f>COUNTIF('BoQ Data Entry'!$K$37:$K$40,0)</f>
        <v>0</v>
      </c>
      <c r="D88" s="7">
        <f>COUNTIF('BoQ Data Entry'!$K$37:$K$40,1)</f>
        <v>0</v>
      </c>
      <c r="E88" s="7">
        <f>COUNTIF('BoQ Data Entry'!$K$37:$K$40,2)</f>
        <v>0</v>
      </c>
      <c r="G88" s="73">
        <f>IF('BoQ Data Entry'!$K21=0,'BoQ Data Entry'!$B21,"")</f>
        <v>13</v>
      </c>
      <c r="H88" s="73">
        <f>IF('BoQ Data Entry'!$K22=0,'BoQ Data Entry'!$B22,"")</f>
        <v>14</v>
      </c>
      <c r="I88" s="73">
        <f>IF('BoQ Data Entry'!$K23=0,'BoQ Data Entry'!$B23,"")</f>
        <v>15</v>
      </c>
      <c r="J88" s="73">
        <f>IF('BoQ Data Entry'!$K24=0,'BoQ Data Entry'!$B24,"")</f>
        <v>16</v>
      </c>
      <c r="K88" s="73">
        <f>IF('BoQ Data Entry'!$K25=0,'BoQ Data Entry'!$B25,"")</f>
        <v>17</v>
      </c>
      <c r="L88" s="73">
        <f>IF('BoQ Data Entry'!$K26=0,'BoQ Data Entry'!$B26,"")</f>
        <v>18</v>
      </c>
      <c r="M88" s="73">
        <f>IF('BoQ Data Entry'!$K27=0,'BoQ Data Entry'!$B27,"")</f>
        <v>19</v>
      </c>
      <c r="N88" s="73">
        <f>IF('BoQ Data Entry'!$K28=0,'BoQ Data Entry'!$B28,"")</f>
        <v>20</v>
      </c>
      <c r="O88" s="73">
        <f>IF('BoQ Data Entry'!$K29=0,'BoQ Data Entry'!$B29,"")</f>
        <v>21</v>
      </c>
      <c r="P88" s="73">
        <f>IF('BoQ Data Entry'!$K30=0,'BoQ Data Entry'!$B30,"")</f>
        <v>22</v>
      </c>
      <c r="Q88" s="73">
        <f>IF('BoQ Data Entry'!$K31=0,'BoQ Data Entry'!$B31,"")</f>
        <v>23</v>
      </c>
      <c r="R88" s="73">
        <f>IF('BoQ Data Entry'!$K32=0,'BoQ Data Entry'!$B32,"")</f>
        <v>24</v>
      </c>
    </row>
    <row r="89" spans="2:18" ht="16" x14ac:dyDescent="0.2">
      <c r="B89" s="76" t="s">
        <v>71</v>
      </c>
      <c r="C89" s="7">
        <f>COUNTIF('BoQ Data Entry'!$K$42:$K$45,0)</f>
        <v>0</v>
      </c>
      <c r="D89" s="7">
        <f>COUNTIF('BoQ Data Entry'!$K$42:$K$45,1)</f>
        <v>0</v>
      </c>
      <c r="E89" s="7">
        <f>COUNTIF('BoQ Data Entry'!$K$42:$K$45,2)</f>
        <v>0</v>
      </c>
      <c r="G89" s="73">
        <f>IF('BoQ Data Entry'!$K33=0,'BoQ Data Entry'!$B33,"")</f>
        <v>25</v>
      </c>
      <c r="H89" s="73">
        <f>IF('BoQ Data Entry'!$K34=0,'BoQ Data Entry'!$B34,"")</f>
        <v>26</v>
      </c>
      <c r="I89" s="73">
        <f>IF('BoQ Data Entry'!$K35=0,'BoQ Data Entry'!$B35,"")</f>
        <v>27</v>
      </c>
      <c r="J89" s="75">
        <f>IF('BoQ Data Entry'!$K37=0,'BoQ Data Entry'!$B37,"")</f>
        <v>28</v>
      </c>
      <c r="K89" s="75">
        <f>IF('BoQ Data Entry'!$K38=0,'BoQ Data Entry'!$B38,"")</f>
        <v>29</v>
      </c>
      <c r="L89" s="75">
        <f>IF('BoQ Data Entry'!$K39=0,'BoQ Data Entry'!$B39,"")</f>
        <v>30</v>
      </c>
      <c r="M89" s="75">
        <f>IF('BoQ Data Entry'!$K40=0,'BoQ Data Entry'!$B40,"")</f>
        <v>31</v>
      </c>
      <c r="N89" s="77">
        <f>IF('BoQ Data Entry'!$K42=0,'BoQ Data Entry'!$B42,"")</f>
        <v>32</v>
      </c>
      <c r="O89" s="77">
        <f>IF('BoQ Data Entry'!$K43=0,'BoQ Data Entry'!$B43,"")</f>
        <v>33</v>
      </c>
      <c r="P89" s="77">
        <f>IF('BoQ Data Entry'!$K44=0,'BoQ Data Entry'!$B44,"")</f>
        <v>34</v>
      </c>
      <c r="Q89" s="77">
        <f>IF('BoQ Data Entry'!$K45=0,'BoQ Data Entry'!$B45,"")</f>
        <v>35</v>
      </c>
      <c r="R89" s="79">
        <f>IF('BoQ Data Entry'!$K47=0,'BoQ Data Entry'!$B47,"")</f>
        <v>36</v>
      </c>
    </row>
    <row r="90" spans="2:18" ht="16" x14ac:dyDescent="0.2">
      <c r="B90" s="78" t="s">
        <v>83</v>
      </c>
      <c r="C90" s="7">
        <f>COUNTIF('BoQ Data Entry'!$K$47:$K$54,0)</f>
        <v>0</v>
      </c>
      <c r="D90" s="7">
        <f>COUNTIF('BoQ Data Entry'!$K$47:$K$54,1)</f>
        <v>0</v>
      </c>
      <c r="E90" s="7">
        <f>COUNTIF('BoQ Data Entry'!$K$47:$K$54,2)</f>
        <v>0</v>
      </c>
      <c r="G90" s="79">
        <f>IF('BoQ Data Entry'!$K48=0,'BoQ Data Entry'!$B48,"")</f>
        <v>37</v>
      </c>
      <c r="H90" s="79">
        <f>IF('BoQ Data Entry'!$K49=0,'BoQ Data Entry'!$B49,"")</f>
        <v>38</v>
      </c>
      <c r="I90" s="79">
        <f>IF('BoQ Data Entry'!$K50=0,'BoQ Data Entry'!$B50,"")</f>
        <v>39</v>
      </c>
      <c r="J90" s="79">
        <f>IF('BoQ Data Entry'!$K51=0,'BoQ Data Entry'!$B51,"")</f>
        <v>40</v>
      </c>
      <c r="K90" s="79">
        <f>IF('BoQ Data Entry'!$K52=0,'BoQ Data Entry'!$B52,"")</f>
        <v>41</v>
      </c>
      <c r="L90" s="79">
        <f>IF('BoQ Data Entry'!$K53=0,'BoQ Data Entry'!$B53,"")</f>
        <v>42</v>
      </c>
      <c r="M90" s="79">
        <f>IF('BoQ Data Entry'!$K54=0,'BoQ Data Entry'!$B54,"")</f>
        <v>43</v>
      </c>
      <c r="N90" s="81">
        <f>IF('BoQ Data Entry'!$K56=0,'BoQ Data Entry'!$B56,"")</f>
        <v>44</v>
      </c>
      <c r="O90" s="81">
        <f>IF('BoQ Data Entry'!$K57=0,'BoQ Data Entry'!$B57,"")</f>
        <v>45</v>
      </c>
      <c r="P90" s="81">
        <f>IF('BoQ Data Entry'!$K58=0,'BoQ Data Entry'!$B58,"")</f>
        <v>46</v>
      </c>
      <c r="Q90" s="81">
        <f>IF('BoQ Data Entry'!$K59=0,'BoQ Data Entry'!$B59,"")</f>
        <v>47</v>
      </c>
      <c r="R90" s="81">
        <f>IF('BoQ Data Entry'!$K60=0,'BoQ Data Entry'!$B60,"")</f>
        <v>48</v>
      </c>
    </row>
    <row r="91" spans="2:18" ht="17" x14ac:dyDescent="0.2">
      <c r="B91" s="80" t="s">
        <v>120</v>
      </c>
      <c r="C91" s="12">
        <f>COUNTIF('BoQ Data Entry'!$K$56:$K$61,0)</f>
        <v>0</v>
      </c>
      <c r="D91" s="12">
        <f>COUNTIF('BoQ Data Entry'!$K$56:$K$61,1)</f>
        <v>0</v>
      </c>
      <c r="E91" s="12">
        <f>COUNTIF('BoQ Data Entry'!$K$56:$K$61,2)</f>
        <v>0</v>
      </c>
      <c r="G91" s="81">
        <f>IF('BoQ Data Entry'!$K61=0,'BoQ Data Entry'!$B61,"")</f>
        <v>49</v>
      </c>
      <c r="H91" s="144"/>
      <c r="I91" s="145"/>
      <c r="J91" s="145"/>
      <c r="K91" s="145"/>
      <c r="L91" s="145"/>
      <c r="M91" s="145"/>
      <c r="N91" s="145"/>
      <c r="O91" s="145"/>
      <c r="P91" s="145"/>
      <c r="Q91" s="145"/>
      <c r="R91" s="146"/>
    </row>
    <row r="95" spans="2:18" x14ac:dyDescent="0.2">
      <c r="B95" s="69" t="str">
        <f>J20</f>
        <v>Date 8</v>
      </c>
      <c r="C95" s="140" t="s">
        <v>114</v>
      </c>
      <c r="D95" s="140"/>
      <c r="E95" s="140"/>
    </row>
    <row r="96" spans="2:18" ht="35" thickBot="1" x14ac:dyDescent="0.25">
      <c r="B96" s="13" t="s">
        <v>11</v>
      </c>
      <c r="C96" s="20" t="s">
        <v>115</v>
      </c>
      <c r="D96" s="21" t="s">
        <v>116</v>
      </c>
      <c r="E96" s="22" t="s">
        <v>117</v>
      </c>
      <c r="F96" s="11"/>
      <c r="G96" s="147" t="s">
        <v>118</v>
      </c>
      <c r="H96" s="147"/>
      <c r="I96" s="147"/>
      <c r="J96" s="147"/>
      <c r="K96" s="147"/>
      <c r="L96" s="147"/>
      <c r="M96" s="147"/>
      <c r="N96" s="147"/>
      <c r="O96" s="147"/>
      <c r="P96" s="147"/>
      <c r="Q96" s="147"/>
      <c r="R96" s="147"/>
    </row>
    <row r="97" spans="2:18" ht="16" x14ac:dyDescent="0.2">
      <c r="B97" s="71" t="s">
        <v>119</v>
      </c>
      <c r="C97" s="7">
        <f>COUNTIF('BoQ Data Entry'!$L$9:$L$35,0)</f>
        <v>0</v>
      </c>
      <c r="D97" s="7">
        <f>COUNTIF('BoQ Data Entry'!$L$9:$L$35,1)</f>
        <v>0</v>
      </c>
      <c r="E97" s="7">
        <f>COUNTIF('BoQ Data Entry'!$L$9:$L$35,2)</f>
        <v>0</v>
      </c>
      <c r="G97" s="72">
        <f>IF('BoQ Data Entry'!L9=0,'BoQ Data Entry'!$B9,"")</f>
        <v>1</v>
      </c>
      <c r="H97" s="72">
        <f>IF('BoQ Data Entry'!$K10=0,'BoQ Data Entry'!$B10,"")</f>
        <v>2</v>
      </c>
      <c r="I97" s="72">
        <f>IF('BoQ Data Entry'!$K11=0,'BoQ Data Entry'!$B11,"")</f>
        <v>3</v>
      </c>
      <c r="J97" s="72">
        <f>IF('BoQ Data Entry'!$K12=0,'BoQ Data Entry'!$B12,"")</f>
        <v>4</v>
      </c>
      <c r="K97" s="72">
        <f>IF('BoQ Data Entry'!$K13=0,'BoQ Data Entry'!$B13,"")</f>
        <v>5</v>
      </c>
      <c r="L97" s="72">
        <f>IF('BoQ Data Entry'!$K14=0,'BoQ Data Entry'!$B14,"")</f>
        <v>6</v>
      </c>
      <c r="M97" s="72">
        <f>IF('BoQ Data Entry'!$K15=0,'BoQ Data Entry'!$B15,"")</f>
        <v>7</v>
      </c>
      <c r="N97" s="72">
        <f>IF('BoQ Data Entry'!$K16=0,'BoQ Data Entry'!$B16,"")</f>
        <v>8</v>
      </c>
      <c r="O97" s="72">
        <f>IF('BoQ Data Entry'!$K17=0,'BoQ Data Entry'!$B17,"")</f>
        <v>9</v>
      </c>
      <c r="P97" s="72">
        <f>IF('BoQ Data Entry'!$K18=0,'BoQ Data Entry'!$B18,"")</f>
        <v>10</v>
      </c>
      <c r="Q97" s="72">
        <f>IF('BoQ Data Entry'!$K19=0,'BoQ Data Entry'!$B19,"")</f>
        <v>11</v>
      </c>
      <c r="R97" s="72">
        <f>IF('BoQ Data Entry'!$K20=0,'BoQ Data Entry'!$B20,"")</f>
        <v>12</v>
      </c>
    </row>
    <row r="98" spans="2:18" ht="16" x14ac:dyDescent="0.2">
      <c r="B98" s="74" t="s">
        <v>61</v>
      </c>
      <c r="C98" s="7">
        <f>COUNTIF('BoQ Data Entry'!$L$37:$L$40,0)</f>
        <v>0</v>
      </c>
      <c r="D98" s="7">
        <f>COUNTIF('BoQ Data Entry'!$L$37:$L$40,1)</f>
        <v>0</v>
      </c>
      <c r="E98" s="7">
        <f>COUNTIF('BoQ Data Entry'!$L$37:$L$40,2)</f>
        <v>0</v>
      </c>
      <c r="G98" s="73">
        <f>IF('BoQ Data Entry'!$K21=0,'BoQ Data Entry'!$B21,"")</f>
        <v>13</v>
      </c>
      <c r="H98" s="73">
        <f>IF('BoQ Data Entry'!$K22=0,'BoQ Data Entry'!$B22,"")</f>
        <v>14</v>
      </c>
      <c r="I98" s="73">
        <f>IF('BoQ Data Entry'!$K23=0,'BoQ Data Entry'!$B23,"")</f>
        <v>15</v>
      </c>
      <c r="J98" s="73">
        <f>IF('BoQ Data Entry'!$K24=0,'BoQ Data Entry'!$B24,"")</f>
        <v>16</v>
      </c>
      <c r="K98" s="73">
        <f>IF('BoQ Data Entry'!$K25=0,'BoQ Data Entry'!$B25,"")</f>
        <v>17</v>
      </c>
      <c r="L98" s="73">
        <f>IF('BoQ Data Entry'!$K26=0,'BoQ Data Entry'!$B26,"")</f>
        <v>18</v>
      </c>
      <c r="M98" s="73">
        <f>IF('BoQ Data Entry'!$K27=0,'BoQ Data Entry'!$B27,"")</f>
        <v>19</v>
      </c>
      <c r="N98" s="73">
        <f>IF('BoQ Data Entry'!$K28=0,'BoQ Data Entry'!$B28,"")</f>
        <v>20</v>
      </c>
      <c r="O98" s="73">
        <f>IF('BoQ Data Entry'!$K29=0,'BoQ Data Entry'!$B29,"")</f>
        <v>21</v>
      </c>
      <c r="P98" s="73">
        <f>IF('BoQ Data Entry'!$K30=0,'BoQ Data Entry'!$B30,"")</f>
        <v>22</v>
      </c>
      <c r="Q98" s="73">
        <f>IF('BoQ Data Entry'!$K31=0,'BoQ Data Entry'!$B31,"")</f>
        <v>23</v>
      </c>
      <c r="R98" s="73">
        <f>IF('BoQ Data Entry'!$K32=0,'BoQ Data Entry'!$B32,"")</f>
        <v>24</v>
      </c>
    </row>
    <row r="99" spans="2:18" ht="16" x14ac:dyDescent="0.2">
      <c r="B99" s="76" t="s">
        <v>71</v>
      </c>
      <c r="C99" s="7">
        <f>COUNTIF('BoQ Data Entry'!$L$42:$L$45,0)</f>
        <v>0</v>
      </c>
      <c r="D99" s="7">
        <f>COUNTIF('BoQ Data Entry'!$L$42:$L$45,1)</f>
        <v>0</v>
      </c>
      <c r="E99" s="7">
        <f>COUNTIF('BoQ Data Entry'!$L$42:$L$45,2)</f>
        <v>0</v>
      </c>
      <c r="G99" s="73">
        <f>IF('BoQ Data Entry'!$K33=0,'BoQ Data Entry'!$B33,"")</f>
        <v>25</v>
      </c>
      <c r="H99" s="73">
        <f>IF('BoQ Data Entry'!$K34=0,'BoQ Data Entry'!$B34,"")</f>
        <v>26</v>
      </c>
      <c r="I99" s="73">
        <f>IF('BoQ Data Entry'!$K35=0,'BoQ Data Entry'!$B35,"")</f>
        <v>27</v>
      </c>
      <c r="J99" s="75">
        <f>IF('BoQ Data Entry'!$K37=0,'BoQ Data Entry'!$B37,"")</f>
        <v>28</v>
      </c>
      <c r="K99" s="75">
        <f>IF('BoQ Data Entry'!$K38=0,'BoQ Data Entry'!$B38,"")</f>
        <v>29</v>
      </c>
      <c r="L99" s="75">
        <f>IF('BoQ Data Entry'!$K39=0,'BoQ Data Entry'!$B39,"")</f>
        <v>30</v>
      </c>
      <c r="M99" s="75">
        <f>IF('BoQ Data Entry'!$K40=0,'BoQ Data Entry'!$B40,"")</f>
        <v>31</v>
      </c>
      <c r="N99" s="77">
        <f>IF('BoQ Data Entry'!$K42=0,'BoQ Data Entry'!$B42,"")</f>
        <v>32</v>
      </c>
      <c r="O99" s="77">
        <f>IF('BoQ Data Entry'!$K43=0,'BoQ Data Entry'!$B43,"")</f>
        <v>33</v>
      </c>
      <c r="P99" s="77">
        <f>IF('BoQ Data Entry'!$K44=0,'BoQ Data Entry'!$B44,"")</f>
        <v>34</v>
      </c>
      <c r="Q99" s="77">
        <f>IF('BoQ Data Entry'!$K45=0,'BoQ Data Entry'!$B45,"")</f>
        <v>35</v>
      </c>
      <c r="R99" s="73">
        <f>IF('BoQ Data Entry'!$K47=0,'BoQ Data Entry'!$B47,"")</f>
        <v>36</v>
      </c>
    </row>
    <row r="100" spans="2:18" ht="16" x14ac:dyDescent="0.2">
      <c r="B100" s="78" t="s">
        <v>83</v>
      </c>
      <c r="C100" s="7">
        <f>COUNTIF('BoQ Data Entry'!$L$47:$L$54,0)</f>
        <v>0</v>
      </c>
      <c r="D100" s="7">
        <f>COUNTIF('BoQ Data Entry'!$L$47:$L$54,1)</f>
        <v>0</v>
      </c>
      <c r="E100" s="7">
        <f>COUNTIF('BoQ Data Entry'!$L$47:$L$54,2)</f>
        <v>0</v>
      </c>
      <c r="G100" s="79">
        <f>IF('BoQ Data Entry'!$K48=0,'BoQ Data Entry'!$B48,"")</f>
        <v>37</v>
      </c>
      <c r="H100" s="79">
        <f>IF('BoQ Data Entry'!$K49=0,'BoQ Data Entry'!$B49,"")</f>
        <v>38</v>
      </c>
      <c r="I100" s="79">
        <f>IF('BoQ Data Entry'!$K50=0,'BoQ Data Entry'!$B50,"")</f>
        <v>39</v>
      </c>
      <c r="J100" s="79">
        <f>IF('BoQ Data Entry'!$K51=0,'BoQ Data Entry'!$B51,"")</f>
        <v>40</v>
      </c>
      <c r="K100" s="79">
        <f>IF('BoQ Data Entry'!$K52=0,'BoQ Data Entry'!$B52,"")</f>
        <v>41</v>
      </c>
      <c r="L100" s="79">
        <f>IF('BoQ Data Entry'!$K53=0,'BoQ Data Entry'!$B53,"")</f>
        <v>42</v>
      </c>
      <c r="M100" s="79">
        <f>IF('BoQ Data Entry'!$K54=0,'BoQ Data Entry'!$B54,"")</f>
        <v>43</v>
      </c>
      <c r="N100" s="81">
        <f>IF('BoQ Data Entry'!$K56=0,'BoQ Data Entry'!$B56,"")</f>
        <v>44</v>
      </c>
      <c r="O100" s="81">
        <f>IF('BoQ Data Entry'!$K57=0,'BoQ Data Entry'!$B57,"")</f>
        <v>45</v>
      </c>
      <c r="P100" s="81">
        <f>IF('BoQ Data Entry'!$K58=0,'BoQ Data Entry'!$B58,"")</f>
        <v>46</v>
      </c>
      <c r="Q100" s="81">
        <f>IF('BoQ Data Entry'!$K59=0,'BoQ Data Entry'!$B59,"")</f>
        <v>47</v>
      </c>
      <c r="R100" s="81">
        <f>IF('BoQ Data Entry'!$K60=0,'BoQ Data Entry'!$B60,"")</f>
        <v>48</v>
      </c>
    </row>
    <row r="101" spans="2:18" ht="17" x14ac:dyDescent="0.2">
      <c r="B101" s="80" t="s">
        <v>120</v>
      </c>
      <c r="C101" s="12">
        <f>COUNTIF('BoQ Data Entry'!$L$56:$L$61,0)</f>
        <v>0</v>
      </c>
      <c r="D101" s="12">
        <f>COUNTIF('BoQ Data Entry'!$L$56:$L$61,1)</f>
        <v>0</v>
      </c>
      <c r="E101" s="12">
        <f>COUNTIF('BoQ Data Entry'!$L$56:$L$61,2)</f>
        <v>0</v>
      </c>
      <c r="G101" s="81">
        <f>IF('BoQ Data Entry'!$K61=0,'BoQ Data Entry'!$B61,"")</f>
        <v>49</v>
      </c>
      <c r="H101" s="144"/>
      <c r="I101" s="145"/>
      <c r="J101" s="145"/>
      <c r="K101" s="145"/>
      <c r="L101" s="145"/>
      <c r="M101" s="145"/>
      <c r="N101" s="145"/>
      <c r="O101" s="145"/>
      <c r="P101" s="145"/>
      <c r="Q101" s="145"/>
      <c r="R101" s="146"/>
    </row>
    <row r="194" spans="2:2" x14ac:dyDescent="0.2">
      <c r="B194" s="23" t="s">
        <v>121</v>
      </c>
    </row>
  </sheetData>
  <sheetProtection selectLockedCells="1" pivotTables="0" selectUnlockedCells="1"/>
  <mergeCells count="24">
    <mergeCell ref="H101:R101"/>
    <mergeCell ref="C85:E85"/>
    <mergeCell ref="G86:R86"/>
    <mergeCell ref="H91:R91"/>
    <mergeCell ref="C95:E95"/>
    <mergeCell ref="G96:R96"/>
    <mergeCell ref="G76:R76"/>
    <mergeCell ref="H81:R81"/>
    <mergeCell ref="G46:R46"/>
    <mergeCell ref="H51:R51"/>
    <mergeCell ref="G56:R56"/>
    <mergeCell ref="G66:R66"/>
    <mergeCell ref="H61:R61"/>
    <mergeCell ref="G26:R26"/>
    <mergeCell ref="H31:R31"/>
    <mergeCell ref="G36:R36"/>
    <mergeCell ref="H41:R41"/>
    <mergeCell ref="H71:R71"/>
    <mergeCell ref="C55:E55"/>
    <mergeCell ref="C75:E75"/>
    <mergeCell ref="C65:E65"/>
    <mergeCell ref="C25:E25"/>
    <mergeCell ref="C35:E35"/>
    <mergeCell ref="C45:E45"/>
  </mergeCells>
  <conditionalFormatting sqref="C82 C27:C33 C67:C71 D31:E31 C37:C43 C47:C53 C57:C61 C73 C63">
    <cfRule type="cellIs" dxfId="33" priority="6" stopIfTrue="1" operator="greaterThan">
      <formula>0</formula>
    </cfRule>
  </conditionalFormatting>
  <conditionalFormatting sqref="C77:C81">
    <cfRule type="cellIs" dxfId="32" priority="3" stopIfTrue="1" operator="greaterThan">
      <formula>0</formula>
    </cfRule>
  </conditionalFormatting>
  <conditionalFormatting sqref="C87:C91">
    <cfRule type="cellIs" dxfId="31" priority="2" stopIfTrue="1" operator="greaterThan">
      <formula>0</formula>
    </cfRule>
  </conditionalFormatting>
  <conditionalFormatting sqref="C97:C101">
    <cfRule type="cellIs" dxfId="30" priority="1" stopIfTrue="1" operator="greaterThan">
      <formula>0</formula>
    </cfRule>
  </conditionalFormatting>
  <printOptions horizontalCentered="1" verticalCentered="1"/>
  <pageMargins left="0.25" right="0.25" top="0.75" bottom="0.75" header="0.3" footer="0.3"/>
  <pageSetup scale="47" fitToHeight="0" orientation="portrait" horizontalDpi="300" verticalDpi="300" r:id="rId1"/>
  <headerFooter>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39997558519241921"/>
    <pageSetUpPr fitToPage="1"/>
  </sheetPr>
  <dimension ref="B1:O119"/>
  <sheetViews>
    <sheetView showGridLines="0" showRowColHeaders="0" workbookViewId="0">
      <selection activeCell="G52" sqref="G52"/>
    </sheetView>
  </sheetViews>
  <sheetFormatPr baseColWidth="10" defaultColWidth="8.83203125" defaultRowHeight="15" x14ac:dyDescent="0.2"/>
  <cols>
    <col min="1" max="1" width="4.83203125" customWidth="1"/>
    <col min="2" max="2" width="48.5" bestFit="1" customWidth="1"/>
    <col min="3" max="3" width="18.1640625" customWidth="1"/>
    <col min="4" max="4" width="16.1640625" customWidth="1"/>
    <col min="5" max="5" width="16" customWidth="1"/>
    <col min="6" max="6" width="9.83203125" customWidth="1"/>
    <col min="7" max="10" width="11.83203125" customWidth="1"/>
    <col min="11" max="11" width="14.83203125" customWidth="1"/>
    <col min="12" max="12" width="16.6640625" customWidth="1"/>
    <col min="13" max="13" width="16.5" customWidth="1"/>
    <col min="14" max="14" width="19.5" customWidth="1"/>
    <col min="15" max="15" width="17.5" customWidth="1"/>
    <col min="16" max="22" width="51.6640625" customWidth="1"/>
    <col min="23" max="23" width="51.6640625" bestFit="1" customWidth="1"/>
    <col min="24" max="24" width="51.6640625" customWidth="1"/>
    <col min="25" max="25" width="51.6640625" bestFit="1" customWidth="1"/>
    <col min="26" max="29" width="51.6640625" customWidth="1"/>
    <col min="30" max="30" width="39.5" customWidth="1"/>
    <col min="31" max="31" width="26.83203125" customWidth="1"/>
    <col min="32" max="32" width="39.33203125" customWidth="1"/>
    <col min="33" max="33" width="23.33203125" customWidth="1"/>
    <col min="34" max="34" width="42.83203125" customWidth="1"/>
    <col min="35" max="35" width="56.6640625" customWidth="1"/>
    <col min="36" max="36" width="49.5" customWidth="1"/>
    <col min="37" max="37" width="7.6640625" customWidth="1"/>
  </cols>
  <sheetData>
    <row r="1" spans="2:12" ht="15" customHeight="1" x14ac:dyDescent="0.2">
      <c r="B1" s="24" t="s">
        <v>110</v>
      </c>
      <c r="C1" s="30">
        <f ca="1">NOW()</f>
        <v>44210.689708912039</v>
      </c>
      <c r="I1" s="152" t="s">
        <v>122</v>
      </c>
      <c r="J1" s="152"/>
      <c r="K1" s="57"/>
      <c r="L1" s="57"/>
    </row>
    <row r="2" spans="2:12" x14ac:dyDescent="0.2">
      <c r="I2" s="152"/>
      <c r="J2" s="152"/>
      <c r="K2" s="57"/>
      <c r="L2" s="57"/>
    </row>
    <row r="3" spans="2:12" x14ac:dyDescent="0.2">
      <c r="B3" s="2" t="s">
        <v>9</v>
      </c>
      <c r="C3" s="151">
        <f>'BoQ Data Entry'!C5</f>
        <v>0</v>
      </c>
      <c r="D3" s="151"/>
      <c r="E3" s="151"/>
      <c r="F3" s="151"/>
      <c r="G3" s="151"/>
      <c r="I3" s="152"/>
      <c r="J3" s="152"/>
      <c r="K3" s="57"/>
      <c r="L3" s="57"/>
    </row>
    <row r="4" spans="2:12" x14ac:dyDescent="0.2">
      <c r="I4" s="152"/>
      <c r="J4" s="152"/>
      <c r="K4" s="57"/>
      <c r="L4" s="57"/>
    </row>
    <row r="5" spans="2:12" x14ac:dyDescent="0.2">
      <c r="I5" s="152"/>
      <c r="J5" s="152"/>
      <c r="K5" s="57"/>
      <c r="L5" s="57"/>
    </row>
    <row r="47" spans="2:7" x14ac:dyDescent="0.2">
      <c r="C47" s="44" t="s">
        <v>123</v>
      </c>
      <c r="D47" s="7"/>
      <c r="E47" s="7"/>
      <c r="F47" s="7"/>
      <c r="G47" s="7"/>
    </row>
    <row r="48" spans="2:7" x14ac:dyDescent="0.2">
      <c r="B48" s="61" t="s">
        <v>11</v>
      </c>
      <c r="C48" s="12" t="s">
        <v>15</v>
      </c>
      <c r="D48" s="12" t="s">
        <v>16</v>
      </c>
      <c r="E48" s="12" t="s">
        <v>17</v>
      </c>
      <c r="F48" s="12" t="s">
        <v>18</v>
      </c>
      <c r="G48" s="12" t="s">
        <v>159</v>
      </c>
    </row>
    <row r="49" spans="2:7" x14ac:dyDescent="0.2">
      <c r="B49" s="53" t="s">
        <v>124</v>
      </c>
      <c r="C49" s="54">
        <v>0.44444444444444442</v>
      </c>
      <c r="D49" s="54">
        <v>0.48148148148148145</v>
      </c>
      <c r="E49" s="54">
        <v>1</v>
      </c>
      <c r="F49" s="54">
        <v>1.0740740740740742</v>
      </c>
      <c r="G49" s="54">
        <v>1.2592592592592593</v>
      </c>
    </row>
    <row r="50" spans="2:7" x14ac:dyDescent="0.2">
      <c r="B50" s="55" t="s">
        <v>125</v>
      </c>
      <c r="C50" s="56">
        <v>0.25</v>
      </c>
      <c r="D50" s="56">
        <v>0.25</v>
      </c>
      <c r="E50" s="56">
        <v>0.5</v>
      </c>
      <c r="F50" s="56">
        <v>1.25</v>
      </c>
      <c r="G50" s="56">
        <v>1</v>
      </c>
    </row>
    <row r="51" spans="2:7" x14ac:dyDescent="0.2">
      <c r="B51" s="55" t="s">
        <v>126</v>
      </c>
      <c r="C51" s="56">
        <v>0</v>
      </c>
      <c r="D51" s="56">
        <v>0</v>
      </c>
      <c r="E51" s="56">
        <v>0</v>
      </c>
      <c r="F51" s="56">
        <v>0.5</v>
      </c>
      <c r="G51" s="56">
        <v>0.33333333333333331</v>
      </c>
    </row>
    <row r="52" spans="2:7" x14ac:dyDescent="0.2">
      <c r="B52" s="55" t="s">
        <v>127</v>
      </c>
      <c r="C52" s="56">
        <v>0</v>
      </c>
      <c r="D52" s="56">
        <v>0</v>
      </c>
      <c r="E52" s="56">
        <v>0</v>
      </c>
      <c r="F52" s="56">
        <v>0.125</v>
      </c>
      <c r="G52" s="56">
        <v>0.5</v>
      </c>
    </row>
    <row r="53" spans="2:7" x14ac:dyDescent="0.2">
      <c r="B53" s="55" t="s">
        <v>128</v>
      </c>
      <c r="C53" s="56">
        <v>0</v>
      </c>
      <c r="D53" s="56">
        <v>0</v>
      </c>
      <c r="E53" s="56">
        <v>0</v>
      </c>
      <c r="F53" s="56">
        <v>0.33333333333333331</v>
      </c>
      <c r="G53" s="56">
        <v>0</v>
      </c>
    </row>
    <row r="54" spans="2:7" x14ac:dyDescent="0.2">
      <c r="B54" s="11"/>
    </row>
    <row r="55" spans="2:7" x14ac:dyDescent="0.2">
      <c r="B55" s="11"/>
    </row>
    <row r="56" spans="2:7" ht="32" x14ac:dyDescent="0.2">
      <c r="B56" s="17" t="s">
        <v>129</v>
      </c>
      <c r="C56" s="43" t="s">
        <v>130</v>
      </c>
      <c r="D56" s="43" t="s">
        <v>116</v>
      </c>
      <c r="E56" s="43" t="s">
        <v>117</v>
      </c>
    </row>
    <row r="57" spans="2:7" x14ac:dyDescent="0.2">
      <c r="B57" s="45" t="str">
        <f>IF('BoQ Data Entry'!E7&gt;0, 'BoQ Data Entry'!E7, "")</f>
        <v>12/19/16</v>
      </c>
      <c r="C57" s="18">
        <f>COUNTIF('BoQ Data Entry'!E9:E61,0)</f>
        <v>39</v>
      </c>
      <c r="D57" s="19">
        <f>COUNTIF('BoQ Data Entry'!E9:E61,1)</f>
        <v>7</v>
      </c>
      <c r="E57" s="46">
        <f>COUNTIF('BoQ Data Entry'!E9:E61,2)</f>
        <v>3</v>
      </c>
    </row>
    <row r="58" spans="2:7" x14ac:dyDescent="0.2">
      <c r="B58" s="47" t="str">
        <f>IF('BoQ Data Entry'!F7&gt;0,'BoQ Data Entry'!F7,"")</f>
        <v>2/21/17</v>
      </c>
      <c r="C58" s="48">
        <f>COUNTIF('BoQ Data Entry'!F9:F61,0)</f>
        <v>38</v>
      </c>
      <c r="D58" s="49">
        <f>COUNTIF('BoQ Data Entry'!F9:F61,1)</f>
        <v>8</v>
      </c>
      <c r="E58" s="50">
        <f>COUNTIF('BoQ Data Entry'!F9:F61,2)</f>
        <v>3</v>
      </c>
    </row>
    <row r="59" spans="2:7" x14ac:dyDescent="0.2">
      <c r="B59" s="47" t="str">
        <f>IF('BoQ Data Entry'!G7&gt;0,'BoQ Data Entry'!G7,"")</f>
        <v>9/18/18</v>
      </c>
      <c r="C59" s="48">
        <f>COUNTIF('BoQ Data Entry'!G9:G61,0)</f>
        <v>30</v>
      </c>
      <c r="D59" s="49">
        <f>COUNTIF('BoQ Data Entry'!G9:G61,1)</f>
        <v>9</v>
      </c>
      <c r="E59" s="50">
        <f>COUNTIF('BoQ Data Entry'!G9:G61,2)</f>
        <v>10</v>
      </c>
    </row>
    <row r="60" spans="2:7" x14ac:dyDescent="0.2">
      <c r="B60" s="47" t="str">
        <f>IF('BoQ Data Entry'!H7&gt;0,'BoQ Data Entry'!H7,"")</f>
        <v>7/31/19</v>
      </c>
      <c r="C60" s="48">
        <f>COUNTIF('BoQ Data Entry'!$H$9:$H$61,0)</f>
        <v>20</v>
      </c>
      <c r="D60" s="108">
        <f>COUNTIF('BoQ Data Entry'!$H$9:$H$61,1)</f>
        <v>19</v>
      </c>
      <c r="E60" s="50">
        <f>COUNTIF('BoQ Data Entry'!$H$9:$H$61,2)</f>
        <v>10</v>
      </c>
    </row>
    <row r="61" spans="2:7" x14ac:dyDescent="0.2">
      <c r="B61" s="47" t="str">
        <f>IF('BoQ Data Entry'!I7&gt;0,'BoQ Data Entry'!I7,"")</f>
        <v>12/20/20</v>
      </c>
      <c r="C61" s="48">
        <f>COUNTIF('BoQ Data Entry'!$I$9:$I$61,0)</f>
        <v>18</v>
      </c>
      <c r="D61" s="108">
        <f>COUNTIF('BoQ Data Entry'!$I$9:$I$61,1)</f>
        <v>17</v>
      </c>
      <c r="E61" s="50">
        <f>COUNTIF('BoQ Data Entry'!$I$9:$I$61,2)</f>
        <v>13</v>
      </c>
    </row>
    <row r="62" spans="2:7" x14ac:dyDescent="0.2">
      <c r="B62" s="47" t="str">
        <f>IF('BoQ Data Entry'!J7&gt;0,'BoQ Data Entry'!J7,"")</f>
        <v>Date 6</v>
      </c>
      <c r="C62" s="48">
        <f>COUNTIF('BoQ Data Entry'!$J$9:$J$61,0)</f>
        <v>0</v>
      </c>
      <c r="D62" s="108">
        <f>COUNTIF('BoQ Data Entry'!$J$9:$J$61,1)</f>
        <v>0</v>
      </c>
      <c r="E62" s="50">
        <f>COUNTIF('BoQ Data Entry'!$J$9:$J$61,2)</f>
        <v>0</v>
      </c>
    </row>
    <row r="63" spans="2:7" x14ac:dyDescent="0.2">
      <c r="B63" s="47" t="str">
        <f>IF('BoQ Data Entry'!K7&gt;0,'BoQ Data Entry'!K7,"")</f>
        <v>Date 7</v>
      </c>
      <c r="C63" s="48">
        <f>COUNTIF('BoQ Data Entry'!$K$9:$K$61,0)</f>
        <v>0</v>
      </c>
      <c r="D63" s="108">
        <f>COUNTIF('BoQ Data Entry'!$K$9:$K$61,1)</f>
        <v>0</v>
      </c>
      <c r="E63" s="50">
        <f>COUNTIF('BoQ Data Entry'!$K$9:$K$61,2)</f>
        <v>0</v>
      </c>
    </row>
    <row r="64" spans="2:7" x14ac:dyDescent="0.2">
      <c r="B64" s="47" t="str">
        <f>IF('BoQ Data Entry'!L7&gt;0,'BoQ Data Entry'!L7,"")</f>
        <v>Date 8</v>
      </c>
      <c r="C64" s="48">
        <f>COUNTIF('BoQ Data Entry'!$L$9:$L$61,0)</f>
        <v>0</v>
      </c>
      <c r="D64" s="108">
        <f>COUNTIF('BoQ Data Entry'!$L$9:$L$61,1)</f>
        <v>0</v>
      </c>
      <c r="E64" s="50">
        <f>COUNTIF('BoQ Data Entry'!$L$9:$L$61,2)</f>
        <v>0</v>
      </c>
    </row>
    <row r="65" spans="7:15" ht="14.25" customHeight="1" x14ac:dyDescent="0.2"/>
    <row r="66" spans="7:15" s="58" customFormat="1" x14ac:dyDescent="0.2">
      <c r="G66"/>
      <c r="H66"/>
      <c r="I66"/>
      <c r="J66"/>
      <c r="K66"/>
      <c r="L66"/>
      <c r="M66"/>
      <c r="N66"/>
      <c r="O66"/>
    </row>
    <row r="105" spans="2:7" ht="16" x14ac:dyDescent="0.2">
      <c r="C105" s="59" t="s">
        <v>129</v>
      </c>
    </row>
    <row r="106" spans="2:7" x14ac:dyDescent="0.2">
      <c r="B106" s="61" t="s">
        <v>131</v>
      </c>
      <c r="C106" s="12" t="s">
        <v>15</v>
      </c>
      <c r="D106" s="12" t="s">
        <v>16</v>
      </c>
      <c r="E106" s="12" t="s">
        <v>17</v>
      </c>
      <c r="F106" s="12" t="s">
        <v>18</v>
      </c>
      <c r="G106" s="12" t="s">
        <v>159</v>
      </c>
    </row>
    <row r="107" spans="2:7" ht="16" x14ac:dyDescent="0.2">
      <c r="B107" s="60" t="s">
        <v>132</v>
      </c>
      <c r="C107" s="56">
        <v>0.6</v>
      </c>
      <c r="D107" s="56">
        <v>0.6</v>
      </c>
      <c r="E107" s="56">
        <v>1.7</v>
      </c>
      <c r="F107" s="56">
        <v>1.7</v>
      </c>
      <c r="G107" s="56">
        <v>1.9</v>
      </c>
    </row>
    <row r="108" spans="2:7" ht="16" x14ac:dyDescent="0.2">
      <c r="B108" s="60" t="s">
        <v>133</v>
      </c>
      <c r="C108" s="56">
        <v>0</v>
      </c>
      <c r="D108" s="56">
        <v>0</v>
      </c>
      <c r="E108" s="56">
        <v>0.4</v>
      </c>
      <c r="F108" s="56">
        <v>0.4</v>
      </c>
      <c r="G108" s="56">
        <v>0.4</v>
      </c>
    </row>
    <row r="109" spans="2:7" ht="16" x14ac:dyDescent="0.2">
      <c r="B109" s="60" t="s">
        <v>134</v>
      </c>
      <c r="C109" s="56">
        <v>0.33333333333333331</v>
      </c>
      <c r="D109" s="56">
        <v>0.66666666666666663</v>
      </c>
      <c r="E109" s="56">
        <v>0.66666666666666663</v>
      </c>
      <c r="F109" s="56">
        <v>0.66666666666666663</v>
      </c>
      <c r="G109" s="56">
        <v>1.3333333333333333</v>
      </c>
    </row>
    <row r="110" spans="2:7" ht="16" x14ac:dyDescent="0.2">
      <c r="B110" s="60" t="s">
        <v>135</v>
      </c>
      <c r="C110" s="56">
        <v>0</v>
      </c>
      <c r="D110" s="56">
        <v>0</v>
      </c>
      <c r="E110" s="56">
        <v>0.5</v>
      </c>
      <c r="F110" s="56">
        <v>1</v>
      </c>
      <c r="G110" s="56">
        <v>1</v>
      </c>
    </row>
    <row r="111" spans="2:7" ht="16" x14ac:dyDescent="0.2">
      <c r="B111" s="60" t="s">
        <v>136</v>
      </c>
      <c r="C111" s="56">
        <v>0</v>
      </c>
      <c r="D111" s="56">
        <v>0</v>
      </c>
      <c r="E111" s="56">
        <v>0</v>
      </c>
      <c r="F111" s="56">
        <v>0.33333333333333331</v>
      </c>
      <c r="G111" s="56">
        <v>0.66666666666666663</v>
      </c>
    </row>
    <row r="112" spans="2:7" ht="16" x14ac:dyDescent="0.2">
      <c r="B112" s="60" t="s">
        <v>137</v>
      </c>
      <c r="C112" s="56">
        <v>1.25</v>
      </c>
      <c r="D112" s="56">
        <v>1.25</v>
      </c>
      <c r="E112" s="56">
        <v>1.25</v>
      </c>
      <c r="F112" s="56">
        <v>1.25</v>
      </c>
      <c r="G112" s="56">
        <v>1.25</v>
      </c>
    </row>
    <row r="113" spans="2:7" ht="16" x14ac:dyDescent="0.2">
      <c r="B113" s="60" t="s">
        <v>138</v>
      </c>
      <c r="C113" s="56">
        <v>0.25</v>
      </c>
      <c r="D113" s="56">
        <v>0.25</v>
      </c>
      <c r="E113" s="56">
        <v>0.5</v>
      </c>
      <c r="F113" s="56">
        <v>1.25</v>
      </c>
      <c r="G113" s="56">
        <v>1</v>
      </c>
    </row>
    <row r="114" spans="2:7" ht="16" x14ac:dyDescent="0.2">
      <c r="B114" s="60" t="s">
        <v>139</v>
      </c>
      <c r="C114" s="56">
        <v>0</v>
      </c>
      <c r="D114" s="56">
        <v>0</v>
      </c>
      <c r="E114" s="56">
        <v>0</v>
      </c>
      <c r="F114" s="56">
        <v>1</v>
      </c>
      <c r="G114" s="56">
        <v>1</v>
      </c>
    </row>
    <row r="115" spans="2:7" ht="16" x14ac:dyDescent="0.2">
      <c r="B115" s="60" t="s">
        <v>140</v>
      </c>
      <c r="C115" s="56">
        <v>0</v>
      </c>
      <c r="D115" s="56">
        <v>0</v>
      </c>
      <c r="E115" s="56">
        <v>0</v>
      </c>
      <c r="F115" s="56">
        <v>1</v>
      </c>
      <c r="G115" s="56">
        <v>0</v>
      </c>
    </row>
    <row r="116" spans="2:7" ht="16" x14ac:dyDescent="0.2">
      <c r="B116" s="60" t="s">
        <v>141</v>
      </c>
      <c r="C116" s="56">
        <v>0</v>
      </c>
      <c r="D116" s="56">
        <v>0</v>
      </c>
      <c r="E116" s="56">
        <v>0</v>
      </c>
      <c r="F116" s="56">
        <v>0</v>
      </c>
      <c r="G116" s="56">
        <v>0</v>
      </c>
    </row>
    <row r="117" spans="2:7" ht="16" x14ac:dyDescent="0.2">
      <c r="B117" s="60" t="s">
        <v>142</v>
      </c>
      <c r="C117" s="56">
        <v>0</v>
      </c>
      <c r="D117" s="56">
        <v>0</v>
      </c>
      <c r="E117" s="56">
        <v>0</v>
      </c>
      <c r="F117" s="56">
        <v>0</v>
      </c>
      <c r="G117" s="56">
        <v>0.8</v>
      </c>
    </row>
    <row r="118" spans="2:7" ht="16" x14ac:dyDescent="0.2">
      <c r="B118" s="60" t="s">
        <v>143</v>
      </c>
      <c r="C118" s="56">
        <v>0</v>
      </c>
      <c r="D118" s="56">
        <v>0</v>
      </c>
      <c r="E118" s="56">
        <v>0</v>
      </c>
      <c r="F118" s="56">
        <v>0.33333333333333331</v>
      </c>
      <c r="G118" s="56">
        <v>0</v>
      </c>
    </row>
    <row r="119" spans="2:7" ht="16" x14ac:dyDescent="0.2">
      <c r="B119" s="60" t="s">
        <v>144</v>
      </c>
      <c r="C119" s="56">
        <v>0</v>
      </c>
      <c r="D119" s="56">
        <v>0</v>
      </c>
      <c r="E119" s="56">
        <v>0</v>
      </c>
      <c r="F119" s="56">
        <v>0.33333333333333331</v>
      </c>
      <c r="G119" s="56">
        <v>0</v>
      </c>
    </row>
  </sheetData>
  <sheetProtection selectLockedCells="1" pivotTables="0" selectUnlockedCells="1"/>
  <mergeCells count="2">
    <mergeCell ref="C3:G3"/>
    <mergeCell ref="I1:J5"/>
  </mergeCells>
  <pageMargins left="0.7" right="0.7" top="0.75" bottom="0.75" header="0.3" footer="0.3"/>
  <pageSetup scale="58" orientation="landscape" horizontalDpi="0" verticalDpi="0" r:id="rId3"/>
  <drawing r:id="rId4"/>
  <extLst>
    <ext xmlns:x14="http://schemas.microsoft.com/office/spreadsheetml/2009/9/main" uri="{A8765BA9-456A-4dab-B4F3-ACF838C121DE}">
      <x14:slicerList>
        <x14:slicer r:id="rId5"/>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18"/>
  <sheetViews>
    <sheetView workbookViewId="0">
      <selection activeCell="C19" sqref="C19"/>
    </sheetView>
  </sheetViews>
  <sheetFormatPr baseColWidth="10" defaultColWidth="8.83203125" defaultRowHeight="15" x14ac:dyDescent="0.2"/>
  <cols>
    <col min="1" max="1" width="22.6640625" bestFit="1" customWidth="1"/>
    <col min="2" max="2" width="13.33203125" customWidth="1"/>
    <col min="3" max="3" width="14.5" customWidth="1"/>
    <col min="4" max="4" width="16.33203125" customWidth="1"/>
    <col min="5" max="5" width="14.6640625" customWidth="1"/>
    <col min="6" max="6" width="20.1640625" customWidth="1"/>
    <col min="7" max="7" width="22" customWidth="1"/>
    <col min="8" max="8" width="19.1640625" customWidth="1"/>
    <col min="9" max="9" width="17" customWidth="1"/>
    <col min="10" max="10" width="17.6640625" customWidth="1"/>
    <col min="11" max="11" width="16" customWidth="1"/>
    <col min="13" max="13" width="15.83203125" customWidth="1"/>
    <col min="14" max="14" width="14.5" customWidth="1"/>
  </cols>
  <sheetData>
    <row r="1" spans="1:14" ht="66" x14ac:dyDescent="0.25">
      <c r="A1" s="17" t="s">
        <v>129</v>
      </c>
      <c r="B1" s="17" t="s">
        <v>119</v>
      </c>
      <c r="C1" s="17" t="s">
        <v>61</v>
      </c>
      <c r="D1" s="17" t="s">
        <v>71</v>
      </c>
      <c r="E1" s="17" t="s">
        <v>83</v>
      </c>
      <c r="F1" s="17" t="s">
        <v>99</v>
      </c>
      <c r="I1" s="62" t="s">
        <v>145</v>
      </c>
    </row>
    <row r="2" spans="1:14" x14ac:dyDescent="0.2">
      <c r="A2" s="45" t="str">
        <f>IF('BoQ Data Entry'!E7&gt;0, 'BoQ Data Entry'!E7, "")</f>
        <v>12/19/16</v>
      </c>
      <c r="B2" s="51">
        <f>IF(ISERROR(AVERAGE('BoQ Data Entry'!E$9:E$35)),"",(AVERAGE('BoQ Data Entry'!E$9:E$35)))</f>
        <v>0.44444444444444442</v>
      </c>
      <c r="C2" s="51">
        <f>IF(ISERROR(AVERAGE('BoQ Data Entry'!E$37:E$40)),"",(AVERAGE('BoQ Data Entry'!E$37:E$40)))</f>
        <v>0.25</v>
      </c>
      <c r="D2" s="51">
        <f>IF(ISERROR(AVERAGE('BoQ Data Entry'!E$42:E$45)),"",(AVERAGE('BoQ Data Entry'!E$42:E$45)))</f>
        <v>0</v>
      </c>
      <c r="E2" s="51">
        <f>IF(ISERROR(AVERAGE('BoQ Data Entry'!E$47:E$54)),"",(AVERAGE('BoQ Data Entry'!E$47:E$54)))</f>
        <v>0</v>
      </c>
      <c r="F2" s="51">
        <f>IF(ISERROR(AVERAGE('BoQ Data Entry'!E$56:E$61)),"",(AVERAGE('BoQ Data Entry'!E$56:E$61)))</f>
        <v>0</v>
      </c>
    </row>
    <row r="3" spans="1:14" x14ac:dyDescent="0.2">
      <c r="A3" s="47" t="str">
        <f>IF('BoQ Data Entry'!F7&gt;0,'BoQ Data Entry'!F7,"")</f>
        <v>2/21/17</v>
      </c>
      <c r="B3" s="52">
        <f>IF(ISERROR(AVERAGE('BoQ Data Entry'!F$9:F$35)),"",(AVERAGE('BoQ Data Entry'!F$9:F$35)))</f>
        <v>0.48148148148148145</v>
      </c>
      <c r="C3" s="52">
        <f>IF(ISERROR(AVERAGE('BoQ Data Entry'!F$37:F$40)),"",(AVERAGE('BoQ Data Entry'!F$37:F$40)))</f>
        <v>0.25</v>
      </c>
      <c r="D3" s="52">
        <f>IF(ISERROR(AVERAGE('BoQ Data Entry'!F$42:F$45)),"",(AVERAGE('BoQ Data Entry'!F$42:F$45)))</f>
        <v>0</v>
      </c>
      <c r="E3" s="52">
        <f>IF(ISERROR(AVERAGE('BoQ Data Entry'!F$47:F$54)),"",(AVERAGE('BoQ Data Entry'!F$47:F$54)))</f>
        <v>0</v>
      </c>
      <c r="F3" s="52">
        <f>IF(ISERROR(AVERAGE('BoQ Data Entry'!F$56:F$61)),"",(AVERAGE('BoQ Data Entry'!F$56:F$61)))</f>
        <v>0</v>
      </c>
    </row>
    <row r="4" spans="1:14" x14ac:dyDescent="0.2">
      <c r="A4" s="47" t="str">
        <f>IF('BoQ Data Entry'!G7&gt;0,'BoQ Data Entry'!G7,"")</f>
        <v>9/18/18</v>
      </c>
      <c r="B4" s="52">
        <f>IF(ISERROR(AVERAGE('BoQ Data Entry'!G$9:G$35)),"",(AVERAGE('BoQ Data Entry'!G$9:G$35)))</f>
        <v>1</v>
      </c>
      <c r="C4" s="52">
        <f>IF(ISERROR(AVERAGE('BoQ Data Entry'!G$37:G$40)),"",(AVERAGE('BoQ Data Entry'!G$37:G$40)))</f>
        <v>0.5</v>
      </c>
      <c r="D4" s="52">
        <f>IF(ISERROR(AVERAGE('BoQ Data Entry'!G$42:G$45)),"",(AVERAGE('BoQ Data Entry'!G$42:G$45)))</f>
        <v>0</v>
      </c>
      <c r="E4" s="52">
        <f>IF(ISERROR(AVERAGE('BoQ Data Entry'!G$47:G$54)),"",(AVERAGE('BoQ Data Entry'!G$47:G$54)))</f>
        <v>0</v>
      </c>
      <c r="F4" s="52">
        <f>IF(ISERROR(AVERAGE('BoQ Data Entry'!G$56:G$61)),"",(AVERAGE('BoQ Data Entry'!G$56:G$61)))</f>
        <v>0</v>
      </c>
    </row>
    <row r="5" spans="1:14" x14ac:dyDescent="0.2">
      <c r="A5" s="47" t="str">
        <f>IF('BoQ Data Entry'!H7&gt;0,'BoQ Data Entry'!H7,"")</f>
        <v>7/31/19</v>
      </c>
      <c r="B5" s="52">
        <f>IF(ISERROR(AVERAGE('BoQ Data Entry'!H$9:H$35)),"",(AVERAGE('BoQ Data Entry'!H$9:H$35)))</f>
        <v>1.0740740740740742</v>
      </c>
      <c r="C5" s="52">
        <f>IF(ISERROR(AVERAGE('BoQ Data Entry'!H$37:H$40)),"",(AVERAGE('BoQ Data Entry'!H$37:H$40)))</f>
        <v>1.25</v>
      </c>
      <c r="D5" s="52">
        <f>IF(ISERROR(AVERAGE('BoQ Data Entry'!H$42:H$45)),"",(AVERAGE('BoQ Data Entry'!H$42:H$45)))</f>
        <v>0.5</v>
      </c>
      <c r="E5" s="52">
        <f>IF(ISERROR(AVERAGE('BoQ Data Entry'!H$47:H$54)),"",(AVERAGE('BoQ Data Entry'!H$47:H$54)))</f>
        <v>0.125</v>
      </c>
      <c r="F5" s="52">
        <f>IF(ISERROR(AVERAGE('BoQ Data Entry'!H$56:H$61)),"",(AVERAGE('BoQ Data Entry'!H$56:H$61)))</f>
        <v>0.33333333333333331</v>
      </c>
    </row>
    <row r="6" spans="1:14" x14ac:dyDescent="0.2">
      <c r="A6" s="47" t="str">
        <f>IF('BoQ Data Entry'!I7&gt;0,'BoQ Data Entry'!I7,"")</f>
        <v>12/20/20</v>
      </c>
      <c r="B6" s="52">
        <f>IF(ISERROR(AVERAGE('BoQ Data Entry'!I$9:I$35)),"",(AVERAGE('BoQ Data Entry'!I$9:I$35)))</f>
        <v>1.2592592592592593</v>
      </c>
      <c r="C6" s="52">
        <f>IF(ISERROR(AVERAGE('BoQ Data Entry'!I$37:I$40)),"",(AVERAGE('BoQ Data Entry'!I$37:I$40)))</f>
        <v>1</v>
      </c>
      <c r="D6" s="52">
        <f>IF(ISERROR(AVERAGE('BoQ Data Entry'!I$42:I$45)),"",(AVERAGE('BoQ Data Entry'!I$42:I$45)))</f>
        <v>0.33333333333333331</v>
      </c>
      <c r="E6" s="52">
        <f>IF(ISERROR(AVERAGE('BoQ Data Entry'!I$47:I$54)),"",(AVERAGE('BoQ Data Entry'!I$47:I$54)))</f>
        <v>0.5</v>
      </c>
      <c r="F6" s="52">
        <f>IF(ISERROR(AVERAGE('BoQ Data Entry'!I$56:I$61)),"",(AVERAGE('BoQ Data Entry'!I$56:I$61)))</f>
        <v>0</v>
      </c>
    </row>
    <row r="7" spans="1:14" x14ac:dyDescent="0.2">
      <c r="A7" s="47" t="str">
        <f>IF('BoQ Data Entry'!J7&gt;0,'BoQ Data Entry'!J7,"")</f>
        <v>Date 6</v>
      </c>
      <c r="B7" s="52" t="str">
        <f>IF(ISERROR(AVERAGE('BoQ Data Entry'!J$9:J$35)),"",(AVERAGE('BoQ Data Entry'!J$9:J$35)))</f>
        <v/>
      </c>
      <c r="C7" s="52" t="str">
        <f>IF(ISERROR(AVERAGE('BoQ Data Entry'!J37:J$40)),"",(AVERAGE('BoQ Data Entry'!J$37:J$40)))</f>
        <v/>
      </c>
      <c r="D7" s="52" t="str">
        <f>IF(ISERROR(AVERAGE('BoQ Data Entry'!J$42:J$45)),"",(AVERAGE('BoQ Data Entry'!J$42:J$45)))</f>
        <v/>
      </c>
      <c r="E7" s="52" t="str">
        <f>IF(ISERROR(AVERAGE('BoQ Data Entry'!J$47:J$54)),"",(AVERAGE('BoQ Data Entry'!J$47:J$54)))</f>
        <v/>
      </c>
      <c r="F7" s="52" t="str">
        <f>IF(ISERROR(AVERAGE('BoQ Data Entry'!J$56:J$61)),"",(AVERAGE('BoQ Data Entry'!J$56:J$61)))</f>
        <v/>
      </c>
    </row>
    <row r="8" spans="1:14" x14ac:dyDescent="0.2">
      <c r="A8" s="47" t="str">
        <f>IF('BoQ Data Entry'!K7&gt;0,'BoQ Data Entry'!K7,"")</f>
        <v>Date 7</v>
      </c>
      <c r="B8" s="52" t="str">
        <f>IF(ISERROR(AVERAGE('BoQ Data Entry'!K$9:K$35)),"",(AVERAGE('BoQ Data Entry'!K$9:K$35)))</f>
        <v/>
      </c>
      <c r="C8" s="52" t="str">
        <f>IF(ISERROR(AVERAGE('BoQ Data Entry'!K$37:K$40)),"",(AVERAGE('BoQ Data Entry'!K$37:K$40)))</f>
        <v/>
      </c>
      <c r="D8" s="52" t="str">
        <f>IF(ISERROR(AVERAGE('BoQ Data Entry'!K$42:K$45)),"",(AVERAGE('BoQ Data Entry'!K$42:K$45)))</f>
        <v/>
      </c>
      <c r="E8" s="52" t="str">
        <f>IF(ISERROR(AVERAGE('BoQ Data Entry'!K$47:K$54)),"",(AVERAGE('BoQ Data Entry'!K$47:K$54)))</f>
        <v/>
      </c>
      <c r="F8" s="52" t="str">
        <f>IF(ISERROR(AVERAGE('BoQ Data Entry'!K$56:K$61)),"",(AVERAGE('BoQ Data Entry'!K$56:K$61)))</f>
        <v/>
      </c>
    </row>
    <row r="9" spans="1:14" x14ac:dyDescent="0.2">
      <c r="A9" s="47" t="str">
        <f>IF('BoQ Data Entry'!L7&gt;0,'BoQ Data Entry'!L7,"")</f>
        <v>Date 8</v>
      </c>
      <c r="B9" s="52" t="str">
        <f>IF(ISERROR(AVERAGE('BoQ Data Entry'!L$9:L$35)),"",(AVERAGE('BoQ Data Entry'!L$9:L$35)))</f>
        <v/>
      </c>
      <c r="C9" s="52" t="str">
        <f>IF(ISERROR(AVERAGE('BoQ Data Entry'!L$37:L$40)),"",(AVERAGE('BoQ Data Entry'!L$37:L$40)))</f>
        <v/>
      </c>
      <c r="D9" s="52" t="str">
        <f>IF(ISERROR(AVERAGE('BoQ Data Entry'!L$42:L$45)),"",(AVERAGE('BoQ Data Entry'!L$42:L$45)))</f>
        <v/>
      </c>
      <c r="E9" s="52" t="str">
        <f>IF(ISERROR(AVERAGE('BoQ Data Entry'!L$47:L$54)),"",(AVERAGE('BoQ Data Entry'!L$47:L$54)))</f>
        <v/>
      </c>
      <c r="F9" s="52" t="str">
        <f>IF(ISERROR(AVERAGE('BoQ Data Entry'!L$56:L$61)),"",(AVERAGE('BoQ Data Entry'!L$56:L$61)))</f>
        <v/>
      </c>
    </row>
    <row r="10" spans="1:14" ht="48" x14ac:dyDescent="0.2">
      <c r="A10" s="42" t="s">
        <v>129</v>
      </c>
      <c r="B10" s="42" t="s">
        <v>22</v>
      </c>
      <c r="C10" s="42" t="s">
        <v>35</v>
      </c>
      <c r="D10" s="42" t="s">
        <v>41</v>
      </c>
      <c r="E10" s="42" t="s">
        <v>46</v>
      </c>
      <c r="F10" s="42" t="s">
        <v>146</v>
      </c>
      <c r="G10" s="42" t="s">
        <v>55</v>
      </c>
      <c r="H10" s="42" t="s">
        <v>62</v>
      </c>
      <c r="I10" s="42" t="s">
        <v>72</v>
      </c>
      <c r="J10" s="42" t="s">
        <v>75</v>
      </c>
      <c r="K10" s="42" t="s">
        <v>78</v>
      </c>
      <c r="L10" s="42" t="s">
        <v>84</v>
      </c>
      <c r="M10" s="42" t="s">
        <v>93</v>
      </c>
      <c r="N10" s="42" t="s">
        <v>100</v>
      </c>
    </row>
    <row r="11" spans="1:14" x14ac:dyDescent="0.2">
      <c r="A11" s="45" t="str">
        <f>IF('BoQ Data Entry'!E7&gt;0, 'BoQ Data Entry'!E7, "")</f>
        <v>12/19/16</v>
      </c>
      <c r="B11" s="51">
        <f>IF(ISERROR(AVERAGE('BoQ Data Entry'!$E$9:$E$18)),"",(AVERAGE('BoQ Data Entry'!$E$9:$E$18)))</f>
        <v>0.6</v>
      </c>
      <c r="C11" s="51">
        <f>IF(ISERROR(AVERAGE('BoQ Data Entry'!$E$19:$E$23)),"",(AVERAGE('BoQ Data Entry'!$E$19:$E$23)))</f>
        <v>0</v>
      </c>
      <c r="D11" s="51">
        <f>IF(ISERROR(AVERAGE('BoQ Data Entry'!$E$24:$E$26)),"",(AVERAGE('BoQ Data Entry'!$E$24:$E$26)))</f>
        <v>0.33333333333333331</v>
      </c>
      <c r="E11" s="51">
        <f>IF(ISERROR(AVERAGE('BoQ Data Entry'!$E$27:$E$28)),"",(AVERAGE('BoQ Data Entry'!$E$27:$E$28)))</f>
        <v>0</v>
      </c>
      <c r="F11" s="51">
        <f>IF(ISERROR(AVERAGE('BoQ Data Entry'!$E$29:$E$31)),"",(AVERAGE('BoQ Data Entry'!$E$29:$E$31)))</f>
        <v>0</v>
      </c>
      <c r="G11" s="51">
        <f>IF(ISERROR(AVERAGE('BoQ Data Entry'!$E$32:$E$35)),"",(AVERAGE('BoQ Data Entry'!$E$32:$E$35)))</f>
        <v>1.25</v>
      </c>
      <c r="H11" s="51">
        <f>IF(ISERROR(AVERAGE('BoQ Data Entry'!$E$37:$E$40)),"",(AVERAGE('BoQ Data Entry'!$E$37:$E$40)))</f>
        <v>0.25</v>
      </c>
      <c r="I11" s="51">
        <f>IF(ISERROR(AVERAGE('BoQ Data Entry'!$E$42)),"",(AVERAGE('BoQ Data Entry'!$E$42)))</f>
        <v>0</v>
      </c>
      <c r="J11" s="51">
        <f>IF(ISERROR(AVERAGE('BoQ Data Entry'!$E$43)),"",(AVERAGE('BoQ Data Entry'!$E$43)))</f>
        <v>0</v>
      </c>
      <c r="K11" s="51">
        <f>IF(ISERROR(AVERAGE('BoQ Data Entry'!$E$44:$E$45)),"",(AVERAGE('BoQ Data Entry'!$E$44:$E$45)))</f>
        <v>0</v>
      </c>
      <c r="L11" s="51">
        <f>IF(ISERROR(AVERAGE('BoQ Data Entry'!$E$47:$E$51)),"",(AVERAGE('BoQ Data Entry'!$E$47:$E$51)))</f>
        <v>0</v>
      </c>
      <c r="M11" s="51">
        <f>IF(ISERROR(AVERAGE('BoQ Data Entry'!$E$52:$E$54)),"",(AVERAGE('BoQ Data Entry'!$E$52:$E$54)))</f>
        <v>0</v>
      </c>
      <c r="N11" s="51">
        <f>IF(ISERROR(AVERAGE('BoQ Data Entry'!$E$56:$E$61)),"",(AVERAGE('BoQ Data Entry'!$E$56:$E$61)))</f>
        <v>0</v>
      </c>
    </row>
    <row r="12" spans="1:14" x14ac:dyDescent="0.2">
      <c r="A12" s="47" t="str">
        <f>IF('BoQ Data Entry'!F7&gt;0, 'BoQ Data Entry'!F7, "")</f>
        <v>2/21/17</v>
      </c>
      <c r="B12" s="52">
        <f>IF(ISERROR(AVERAGE('BoQ Data Entry'!$F$9:$F$18)),"",(AVERAGE('BoQ Data Entry'!$F$9:$F$18)))</f>
        <v>0.6</v>
      </c>
      <c r="C12" s="52">
        <f>IF(ISERROR(AVERAGE('BoQ Data Entry'!$F$19:$F$23)),"",(AVERAGE('BoQ Data Entry'!$F$19:$F$23)))</f>
        <v>0</v>
      </c>
      <c r="D12" s="52">
        <f>IF(ISERROR(AVERAGE('BoQ Data Entry'!$F$24:$F$26)),"",(AVERAGE('BoQ Data Entry'!$F$24:$F$26)))</f>
        <v>0.66666666666666663</v>
      </c>
      <c r="E12" s="52">
        <f>IF(ISERROR(AVERAGE('BoQ Data Entry'!$F$27:$F$28)),"",(AVERAGE('BoQ Data Entry'!$F$27:$F$28)))</f>
        <v>0</v>
      </c>
      <c r="F12" s="52">
        <f>IF(ISERROR(AVERAGE('BoQ Data Entry'!$F$29:$F$31)),"",(AVERAGE('BoQ Data Entry'!$F$29:$F$31)))</f>
        <v>0</v>
      </c>
      <c r="G12" s="52">
        <f>IF(ISERROR(AVERAGE('BoQ Data Entry'!$F$32:$F$35)),"",(AVERAGE('BoQ Data Entry'!$F$32:$F$35)))</f>
        <v>1.25</v>
      </c>
      <c r="H12" s="52">
        <f>IF(ISERROR(AVERAGE('BoQ Data Entry'!$F$37:$F$40)),"",(AVERAGE('BoQ Data Entry'!$F$37:$F$40)))</f>
        <v>0.25</v>
      </c>
      <c r="I12" s="52">
        <f>IF(ISERROR(AVERAGE('BoQ Data Entry'!$F$42)),"",(AVERAGE('BoQ Data Entry'!$F$42)))</f>
        <v>0</v>
      </c>
      <c r="J12" s="52">
        <f>IF(ISERROR(AVERAGE('BoQ Data Entry'!$F$43)),"",(AVERAGE('BoQ Data Entry'!$F$43)))</f>
        <v>0</v>
      </c>
      <c r="K12" s="52">
        <f>IF(ISERROR(AVERAGE('BoQ Data Entry'!$F$44:$F$45)),"",(AVERAGE('BoQ Data Entry'!$F$44:$F$45)))</f>
        <v>0</v>
      </c>
      <c r="L12" s="52">
        <f>IF(ISERROR(AVERAGE('BoQ Data Entry'!$F$47:$F$51)),"",(AVERAGE('BoQ Data Entry'!$F$47:$F$51)))</f>
        <v>0</v>
      </c>
      <c r="M12" s="52">
        <f>IF(ISERROR(AVERAGE('BoQ Data Entry'!$F$52:$F$54)),"",(AVERAGE('BoQ Data Entry'!$F$52:$F$54)))</f>
        <v>0</v>
      </c>
      <c r="N12" s="52">
        <f>IF(ISERROR(AVERAGE('BoQ Data Entry'!$F$56:$F$61)),"",(AVERAGE('BoQ Data Entry'!$F$56:$F$61)))</f>
        <v>0</v>
      </c>
    </row>
    <row r="13" spans="1:14" x14ac:dyDescent="0.2">
      <c r="A13" s="47" t="str">
        <f>IF('BoQ Data Entry'!G7&gt;0, 'BoQ Data Entry'!G7, "")</f>
        <v>9/18/18</v>
      </c>
      <c r="B13" s="52">
        <f>IF(ISERROR(AVERAGE('BoQ Data Entry'!$G$9:$G$18)),"",(AVERAGE('BoQ Data Entry'!$G$9:$G$18)))</f>
        <v>1.7</v>
      </c>
      <c r="C13" s="52">
        <f>IF(ISERROR(AVERAGE('BoQ Data Entry'!$G$19:$G$23)),"",(AVERAGE('BoQ Data Entry'!$G$19:$G$23)))</f>
        <v>0.4</v>
      </c>
      <c r="D13" s="52">
        <f>IF(ISERROR(AVERAGE('BoQ Data Entry'!$G$24:$G$26)),"",(AVERAGE('BoQ Data Entry'!$G$24:$G$26)))</f>
        <v>0.66666666666666663</v>
      </c>
      <c r="E13" s="52">
        <f>IF(ISERROR(AVERAGE('BoQ Data Entry'!$G$27:$G$28)),"",(AVERAGE('BoQ Data Entry'!$G$27:$G$28)))</f>
        <v>0.5</v>
      </c>
      <c r="F13" s="52">
        <f>IF(ISERROR(AVERAGE('BoQ Data Entry'!$G$29:$G$31)),"",(AVERAGE('BoQ Data Entry'!$G$29:$G$31)))</f>
        <v>0</v>
      </c>
      <c r="G13" s="52">
        <f>IF(ISERROR(AVERAGE('BoQ Data Entry'!$G$32:$G$35)),"",(AVERAGE('BoQ Data Entry'!$G$32:$G$35)))</f>
        <v>1.25</v>
      </c>
      <c r="H13" s="52">
        <f>IF(ISERROR(AVERAGE('BoQ Data Entry'!$G$37:$G$40)),"",(AVERAGE('BoQ Data Entry'!$G$37:$G$40)))</f>
        <v>0.5</v>
      </c>
      <c r="I13" s="52">
        <f>IF(ISERROR(AVERAGE('BoQ Data Entry'!$G$42)),"",(AVERAGE('BoQ Data Entry'!$G$42)))</f>
        <v>0</v>
      </c>
      <c r="J13" s="52">
        <f>IF(ISERROR(AVERAGE('BoQ Data Entry'!$G$43)),"",(AVERAGE('BoQ Data Entry'!$G$43)))</f>
        <v>0</v>
      </c>
      <c r="K13" s="52">
        <f>IF(ISERROR(AVERAGE('BoQ Data Entry'!$G$44:$G$45)),"",(AVERAGE('BoQ Data Entry'!$G$44:$G$45)))</f>
        <v>0</v>
      </c>
      <c r="L13" s="52">
        <f>IF(ISERROR(AVERAGE('BoQ Data Entry'!$G$47:$G$51)),"",(AVERAGE('BoQ Data Entry'!$G$47:$G$51)))</f>
        <v>0</v>
      </c>
      <c r="M13" s="52">
        <f>IF(ISERROR(AVERAGE('BoQ Data Entry'!$G$52:$G$54)),"",(AVERAGE('BoQ Data Entry'!$G$52:$G$54)))</f>
        <v>0</v>
      </c>
      <c r="N13" s="52">
        <f>IF(ISERROR(AVERAGE('BoQ Data Entry'!$G$56:$G$61)),"",(AVERAGE('BoQ Data Entry'!$G$56:$G$61)))</f>
        <v>0</v>
      </c>
    </row>
    <row r="14" spans="1:14" x14ac:dyDescent="0.2">
      <c r="A14" s="47" t="str">
        <f>IF('BoQ Data Entry'!H7&gt;0, 'BoQ Data Entry'!H7, "")</f>
        <v>7/31/19</v>
      </c>
      <c r="B14" s="52">
        <f>IF(ISERROR(AVERAGE('BoQ Data Entry'!$H$9:$H$18)),"",(AVERAGE('BoQ Data Entry'!$H$9:$H$18)))</f>
        <v>1.7</v>
      </c>
      <c r="C14" s="52">
        <f>IF(ISERROR(AVERAGE('BoQ Data Entry'!$H$19:$H$23)),"",(AVERAGE('BoQ Data Entry'!$H19:$H$23)))</f>
        <v>0.4</v>
      </c>
      <c r="D14" s="52">
        <f>IF(ISERROR(AVERAGE('BoQ Data Entry'!$H$24:$H$26)),"",(AVERAGE('BoQ Data Entry'!$H$24:$H$26)))</f>
        <v>0.66666666666666663</v>
      </c>
      <c r="E14" s="52">
        <f>IF(ISERROR(AVERAGE('BoQ Data Entry'!$H$27:$H$28)),"",(AVERAGE('BoQ Data Entry'!$H$27:$H$28)))</f>
        <v>1</v>
      </c>
      <c r="F14" s="52">
        <f>IF(ISERROR(AVERAGE('BoQ Data Entry'!$H$29:$H$31)),"",(AVERAGE('BoQ Data Entry'!$H$29:$H$31)))</f>
        <v>0.33333333333333331</v>
      </c>
      <c r="G14" s="52">
        <f>IF(ISERROR(AVERAGE('BoQ Data Entry'!$H$32:$H$35)),"",(AVERAGE('BoQ Data Entry'!$H$32:$H$35)))</f>
        <v>1.25</v>
      </c>
      <c r="H14" s="52">
        <f>IF(ISERROR(AVERAGE('BoQ Data Entry'!$H$37:$H$40)),"",(AVERAGE('BoQ Data Entry'!$H$37:$H$40)))</f>
        <v>1.25</v>
      </c>
      <c r="I14" s="52">
        <f>IF(ISERROR(AVERAGE('BoQ Data Entry'!$H$42)),"",(AVERAGE('BoQ Data Entry'!$H$42)))</f>
        <v>1</v>
      </c>
      <c r="J14" s="52">
        <f>IF(ISERROR(AVERAGE('BoQ Data Entry'!$H$43)),"",(AVERAGE('BoQ Data Entry'!$H$43)))</f>
        <v>1</v>
      </c>
      <c r="K14" s="52">
        <f>IF(ISERROR(AVERAGE('BoQ Data Entry'!$H$44:$H$45)),"",(AVERAGE('BoQ Data Entry'!$H$44:$H$45)))</f>
        <v>0</v>
      </c>
      <c r="L14" s="52">
        <f>IF(ISERROR(AVERAGE('BoQ Data Entry'!$H$47:$H$51)),"",(AVERAGE('BoQ Data Entry'!$H$47:$H$51)))</f>
        <v>0</v>
      </c>
      <c r="M14" s="52">
        <f>IF(ISERROR(AVERAGE('BoQ Data Entry'!$H$52:$H$54)),"",(AVERAGE('BoQ Data Entry'!$H$52:$H$54)))</f>
        <v>0.33333333333333331</v>
      </c>
      <c r="N14" s="52">
        <f>IF(ISERROR(AVERAGE('BoQ Data Entry'!$H$56:$H$61)),"",(AVERAGE('BoQ Data Entry'!$H$56:$H$61)))</f>
        <v>0.33333333333333331</v>
      </c>
    </row>
    <row r="15" spans="1:14" x14ac:dyDescent="0.2">
      <c r="A15" s="47" t="str">
        <f>IF('BoQ Data Entry'!I7&gt;0, 'BoQ Data Entry'!I7, "")</f>
        <v>12/20/20</v>
      </c>
      <c r="B15" s="52">
        <f>IF(ISERROR(AVERAGE('BoQ Data Entry'!$I$9:$I$18)),"",(AVERAGE('BoQ Data Entry'!$I$9:$I$18)))</f>
        <v>1.9</v>
      </c>
      <c r="C15" s="52">
        <f>IF(ISERROR(AVERAGE('BoQ Data Entry'!$I$19:$I$23)),"",(AVERAGE('BoQ Data Entry'!$I$19:$I$23)))</f>
        <v>0.4</v>
      </c>
      <c r="D15" s="52">
        <f>IF(ISERROR(AVERAGE('BoQ Data Entry'!$I$24:$I$26)),"",(AVERAGE('BoQ Data Entry'!$I$24:$I$26)))</f>
        <v>1.3333333333333333</v>
      </c>
      <c r="E15" s="52">
        <f>IF(ISERROR(AVERAGE('BoQ Data Entry'!$I$27:$I$28)),"",(AVERAGE('BoQ Data Entry'!$I$27:$I$28)))</f>
        <v>1</v>
      </c>
      <c r="F15" s="52">
        <f>IF(ISERROR(AVERAGE('BoQ Data Entry'!$I$29:$I$31)),"",(AVERAGE('BoQ Data Entry'!$I$29:$I$31)))</f>
        <v>0.66666666666666663</v>
      </c>
      <c r="G15" s="52">
        <f>IF(ISERROR(AVERAGE('BoQ Data Entry'!$I$32:$I$35)),"",(AVERAGE('BoQ Data Entry'!$I$32:$I$35)))</f>
        <v>1.25</v>
      </c>
      <c r="H15" s="52">
        <f>IF(ISERROR(AVERAGE('BoQ Data Entry'!$I$37:$I$40)),"",(AVERAGE('BoQ Data Entry'!$I$37:$I$40)))</f>
        <v>1</v>
      </c>
      <c r="I15" s="52">
        <f>IF(ISERROR(AVERAGE('BoQ Data Entry'!$I$42)),"",(AVERAGE('BoQ Data Entry'!$I$42)))</f>
        <v>1</v>
      </c>
      <c r="J15" s="52">
        <f>IF(ISERROR(AVERAGE('BoQ Data Entry'!$I$43)),"",(AVERAGE('BoQ Data Entry'!$I$43)))</f>
        <v>0</v>
      </c>
      <c r="K15" s="52">
        <f>IF(ISERROR(AVERAGE('BoQ Data Entry'!$I$44:$I$45)),"",(AVERAGE('BoQ Data Entry'!$I$44:$I$45)))</f>
        <v>0</v>
      </c>
      <c r="L15" s="52">
        <f>IF(ISERROR(AVERAGE('BoQ Data Entry'!$I$47:$I$51)),"",(AVERAGE('BoQ Data Entry'!$I$47:$I$51)))</f>
        <v>0.8</v>
      </c>
      <c r="M15" s="52">
        <f>IF(ISERROR(AVERAGE('BoQ Data Entry'!$I$52:$I$54)),"",(AVERAGE('BoQ Data Entry'!$I$52:$I$54)))</f>
        <v>0</v>
      </c>
      <c r="N15" s="52">
        <f>IF(ISERROR(AVERAGE('BoQ Data Entry'!$I$56:$I$61)),"",(AVERAGE('BoQ Data Entry'!$I$56:$I$61)))</f>
        <v>0</v>
      </c>
    </row>
    <row r="16" spans="1:14" x14ac:dyDescent="0.2">
      <c r="A16" s="47" t="str">
        <f>IF('BoQ Data Entry'!J7&gt;0, 'BoQ Data Entry'!J7, "")</f>
        <v>Date 6</v>
      </c>
      <c r="B16" s="52" t="str">
        <f>IF(ISERROR(AVERAGE('BoQ Data Entry'!$J$9:$J$18)),"",(AVERAGE('BoQ Data Entry'!$J$9:$J$18)))</f>
        <v/>
      </c>
      <c r="C16" s="52" t="str">
        <f>IF(ISERROR(AVERAGE('BoQ Data Entry'!$J$19:$J$23)),"",(AVERAGE('BoQ Data Entry'!$J$19:$J$23)))</f>
        <v/>
      </c>
      <c r="D16" s="52" t="str">
        <f>IF(ISERROR(AVERAGE('BoQ Data Entry'!$J$24:$J$26)),"",(AVERAGE('BoQ Data Entry'!$J$24:$J$26)))</f>
        <v/>
      </c>
      <c r="E16" s="52" t="str">
        <f>IF(ISERROR(AVERAGE('BoQ Data Entry'!$J$27:$J$28)),"",(AVERAGE('BoQ Data Entry'!$J$27:$J$28)))</f>
        <v/>
      </c>
      <c r="F16" s="52" t="str">
        <f>IF(ISERROR(AVERAGE('BoQ Data Entry'!$J$29:$J$31)),"",(AVERAGE('BoQ Data Entry'!$J$29:$J$31)))</f>
        <v/>
      </c>
      <c r="G16" s="52" t="str">
        <f>IF(ISERROR(AVERAGE('BoQ Data Entry'!$J$32:$J$35)),"",(AVERAGE('BoQ Data Entry'!$J$32:$J$35)))</f>
        <v/>
      </c>
      <c r="H16" s="52" t="str">
        <f>IF(ISERROR(AVERAGE('BoQ Data Entry'!$J$37:$J$40)),"",(AVERAGE('BoQ Data Entry'!$J$37:$J$40)))</f>
        <v/>
      </c>
      <c r="I16" s="52" t="str">
        <f>IF(ISERROR(AVERAGE('BoQ Data Entry'!$J$42)),"",(AVERAGE('BoQ Data Entry'!$J$42)))</f>
        <v/>
      </c>
      <c r="J16" s="52" t="str">
        <f>IF(ISERROR(AVERAGE('BoQ Data Entry'!$J$43)),"",(AVERAGE('BoQ Data Entry'!$J$43)))</f>
        <v/>
      </c>
      <c r="K16" s="52" t="str">
        <f>IF(ISERROR(AVERAGE('BoQ Data Entry'!$J$44:$J$45)),"",(AVERAGE('BoQ Data Entry'!$J$44:$J$45)))</f>
        <v/>
      </c>
      <c r="L16" s="52" t="str">
        <f>IF(ISERROR(AVERAGE('BoQ Data Entry'!$J$47:$J$51)),"",(AVERAGE('BoQ Data Entry'!$J$47:$J$51)))</f>
        <v/>
      </c>
      <c r="M16" s="52" t="str">
        <f>IF(ISERROR(AVERAGE('BoQ Data Entry'!$J$52:$J$54)),"",(AVERAGE('BoQ Data Entry'!$J$52:$J$54)))</f>
        <v/>
      </c>
      <c r="N16" s="52" t="str">
        <f>IF(ISERROR(AVERAGE('BoQ Data Entry'!$J$56:$J$61)),"",(AVERAGE('BoQ Data Entry'!$J$56:$J$61)))</f>
        <v/>
      </c>
    </row>
    <row r="17" spans="1:14" x14ac:dyDescent="0.2">
      <c r="A17" s="47" t="str">
        <f>IF('BoQ Data Entry'!K7&gt;0, 'BoQ Data Entry'!K7, "")</f>
        <v>Date 7</v>
      </c>
      <c r="B17" s="52" t="str">
        <f>IF(ISERROR(AVERAGE('BoQ Data Entry'!$K$9:$K$18)),"",(AVERAGE('BoQ Data Entry'!$K$9:$K$18)))</f>
        <v/>
      </c>
      <c r="C17" s="52" t="str">
        <f>IF(ISERROR(AVERAGE('BoQ Data Entry'!$K$19:$K$23)),"",(AVERAGE('BoQ Data Entry'!$K$19:$K$23)))</f>
        <v/>
      </c>
      <c r="D17" s="52" t="str">
        <f>IF(ISERROR(AVERAGE('BoQ Data Entry'!$K$24:$K$26)),"",(AVERAGE('BoQ Data Entry'!$K$24:$K$26)))</f>
        <v/>
      </c>
      <c r="E17" s="52" t="str">
        <f>IF(ISERROR(AVERAGE('BoQ Data Entry'!$K$27:$K$28)),"",(AVERAGE('BoQ Data Entry'!$K$27:$K$28)))</f>
        <v/>
      </c>
      <c r="F17" s="52" t="str">
        <f>IF(ISERROR(AVERAGE('BoQ Data Entry'!$K$29:$K$31)),"",(AVERAGE('BoQ Data Entry'!$K$29:$K$31)))</f>
        <v/>
      </c>
      <c r="G17" s="52" t="str">
        <f>IF(ISERROR(AVERAGE('BoQ Data Entry'!$K$32:$K$35)),"",(AVERAGE('BoQ Data Entry'!$K$32:$K$35)))</f>
        <v/>
      </c>
      <c r="H17" s="52" t="str">
        <f>IF(ISERROR(AVERAGE('BoQ Data Entry'!$K$37:$K$40)),"",(AVERAGE('BoQ Data Entry'!$K$37:$K$40)))</f>
        <v/>
      </c>
      <c r="I17" s="52" t="str">
        <f>IF(ISERROR(AVERAGE('BoQ Data Entry'!$K$42)),"",(AVERAGE('BoQ Data Entry'!$K$42)))</f>
        <v/>
      </c>
      <c r="J17" s="52" t="str">
        <f>IF(ISERROR(AVERAGE('BoQ Data Entry'!$K$43)),"",(AVERAGE('BoQ Data Entry'!$K$43)))</f>
        <v/>
      </c>
      <c r="K17" s="52" t="str">
        <f>IF(ISERROR(AVERAGE('BoQ Data Entry'!$K$44:$K$45)),"",(AVERAGE('BoQ Data Entry'!$K$44:$K$45)))</f>
        <v/>
      </c>
      <c r="L17" s="52" t="str">
        <f>IF(ISERROR(AVERAGE('BoQ Data Entry'!$K$47:$K$51)),"",(AVERAGE('BoQ Data Entry'!$K$47:$K$51)))</f>
        <v/>
      </c>
      <c r="M17" s="52" t="str">
        <f>IF(ISERROR(AVERAGE('BoQ Data Entry'!$K$52:$K$54)),"",(AVERAGE('BoQ Data Entry'!$K$52:$K$54)))</f>
        <v/>
      </c>
      <c r="N17" s="52" t="str">
        <f>IF(ISERROR(AVERAGE('BoQ Data Entry'!$K$56:$K$61)),"",(AVERAGE('BoQ Data Entry'!$K$56:$K$61)))</f>
        <v/>
      </c>
    </row>
    <row r="18" spans="1:14" x14ac:dyDescent="0.2">
      <c r="A18" s="47" t="str">
        <f>IF('BoQ Data Entry'!L7&gt;0, 'BoQ Data Entry'!L7, "")</f>
        <v>Date 8</v>
      </c>
      <c r="B18" s="52" t="str">
        <f>IF(ISERROR(AVERAGE('BoQ Data Entry'!$L$9:$L$18)),"",(AVERAGE('BoQ Data Entry'!$L$9:$L$18)))</f>
        <v/>
      </c>
      <c r="C18" s="52" t="str">
        <f>IF(ISERROR(AVERAGE('BoQ Data Entry'!$L$19:$L$23)),"",(AVERAGE('BoQ Data Entry'!$L$19:$L$23)))</f>
        <v/>
      </c>
      <c r="D18" s="52" t="str">
        <f>IF(ISERROR(AVERAGE('BoQ Data Entry'!$L$24:$L$26)),"",(AVERAGE('BoQ Data Entry'!$L$24:$L$26)))</f>
        <v/>
      </c>
      <c r="E18" s="52" t="str">
        <f>IF(ISERROR(AVERAGE('BoQ Data Entry'!$L$27:$L$28)),"",(AVERAGE('BoQ Data Entry'!$L$27:$L$28)))</f>
        <v/>
      </c>
      <c r="F18" s="52" t="str">
        <f>IF(ISERROR(AVERAGE('BoQ Data Entry'!$L$29:$L$31)),"",(AVERAGE('BoQ Data Entry'!$L$29:$L$31)))</f>
        <v/>
      </c>
      <c r="G18" s="52" t="str">
        <f>IF(ISERROR(AVERAGE('BoQ Data Entry'!$L$32:$L$35)),"",(AVERAGE('BoQ Data Entry'!$L$32:$L$35)))</f>
        <v/>
      </c>
      <c r="H18" s="52" t="str">
        <f>IF(ISERROR(AVERAGE('BoQ Data Entry'!$L$37:$L$40)),"",(AVERAGE('BoQ Data Entry'!$L$37:$L$40)))</f>
        <v/>
      </c>
      <c r="I18" s="52" t="str">
        <f>IF(ISERROR(AVERAGE('BoQ Data Entry'!$L$42)),"",(AVERAGE('BoQ Data Entry'!$L$42)))</f>
        <v/>
      </c>
      <c r="J18" s="52" t="str">
        <f>IF(ISERROR(AVERAGE('BoQ Data Entry'!$L$43)),"",(AVERAGE('BoQ Data Entry'!$L$43)))</f>
        <v/>
      </c>
      <c r="K18" s="52" t="str">
        <f>IF(ISERROR(AVERAGE('BoQ Data Entry'!$L$44:$L$45)),"",(AVERAGE('BoQ Data Entry'!$L$44:$L$45)))</f>
        <v/>
      </c>
      <c r="L18" s="52" t="str">
        <f>IF(ISERROR(AVERAGE('BoQ Data Entry'!$L$47:$L$51)),"",(AVERAGE('BoQ Data Entry'!$L$47:$L$51)))</f>
        <v/>
      </c>
      <c r="M18" s="52" t="str">
        <f>IF(ISERROR(AVERAGE('BoQ Data Entry'!$L$52:$L$54)),"",(AVERAGE('BoQ Data Entry'!$L$52:$L$54)))</f>
        <v/>
      </c>
      <c r="N18" s="52" t="str">
        <f>IF(ISERROR(AVERAGE('BoQ Data Entry'!$L$56:$L$61)),"",(AVERAGE('BoQ Data Entry'!$L$56:$L$61)))</f>
        <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BoQ Data Entry</vt:lpstr>
      <vt:lpstr>Program Summary</vt:lpstr>
      <vt:lpstr>Graph</vt:lpstr>
      <vt:lpstr>Do Not Use</vt:lpstr>
      <vt:lpstr>'BoQ Data Entry'!_ftnref1</vt:lpstr>
      <vt:lpstr>Graph!Print_Area</vt:lpstr>
      <vt:lpstr>'Program Summary'!Print_Area</vt:lpstr>
    </vt:vector>
  </TitlesOfParts>
  <Manager/>
  <Company>University of South Florida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Veguilla, Myrna</dc:creator>
  <cp:keywords/>
  <dc:description/>
  <cp:lastModifiedBy>Joan Izen</cp:lastModifiedBy>
  <cp:revision/>
  <dcterms:created xsi:type="dcterms:W3CDTF">2014-08-14T17:19:06Z</dcterms:created>
  <dcterms:modified xsi:type="dcterms:W3CDTF">2021-01-14T21:33:10Z</dcterms:modified>
  <cp:category/>
  <cp:contentStatus/>
</cp:coreProperties>
</file>